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250" windowHeight="9240" tabRatio="810" activeTab="0"/>
  </bookViews>
  <sheets>
    <sheet name="шапка" sheetId="1" r:id="rId1"/>
    <sheet name="поступления" sheetId="2" r:id="rId2"/>
    <sheet name="выплаты" sheetId="3" r:id="rId3"/>
    <sheet name="кредиторка" sheetId="4" r:id="rId4"/>
    <sheet name="просрочка" sheetId="5" r:id="rId5"/>
    <sheet name="сотрудники" sheetId="6" r:id="rId6"/>
    <sheet name="оплата труда" sheetId="7" r:id="rId7"/>
    <sheet name="недвижимое_1" sheetId="8" r:id="rId8"/>
    <sheet name="недвижимое_2" sheetId="9" r:id="rId9"/>
    <sheet name="земля" sheetId="10" r:id="rId10"/>
    <sheet name="транспорт_1" sheetId="11" r:id="rId11"/>
    <sheet name="транспорт_2" sheetId="12" r:id="rId12"/>
    <sheet name="транспорт_3" sheetId="13" r:id="rId13"/>
  </sheets>
  <definedNames/>
  <calcPr fullCalcOnLoad="1"/>
</workbook>
</file>

<file path=xl/sharedStrings.xml><?xml version="1.0" encoding="utf-8"?>
<sst xmlns="http://schemas.openxmlformats.org/spreadsheetml/2006/main" count="1244" uniqueCount="442">
  <si>
    <t xml:space="preserve">      </t>
  </si>
  <si>
    <t>Отчет</t>
  </si>
  <si>
    <t>о результатах деятельности муниципального</t>
  </si>
  <si>
    <t>учреждения и об использовании закрепленного за ним</t>
  </si>
  <si>
    <t>муниципального имущества</t>
  </si>
  <si>
    <t>КОДЫ</t>
  </si>
  <si>
    <t>Дата</t>
  </si>
  <si>
    <t>по Сводному реестру</t>
  </si>
  <si>
    <t>ИНН</t>
  </si>
  <si>
    <t>Учреждение</t>
  </si>
  <si>
    <t>КПП</t>
  </si>
  <si>
    <t>Тип учреждения</t>
  </si>
  <si>
    <t>Орган, осуществляющий функции и полномочия учредителя</t>
  </si>
  <si>
    <t>БК</t>
  </si>
  <si>
    <t>Публично-правовое образование</t>
  </si>
  <si>
    <t>по ОКТМО</t>
  </si>
  <si>
    <t>Периодичность: годовая</t>
  </si>
  <si>
    <t xml:space="preserve">      Раздел 1. Результаты деятельности</t>
  </si>
  <si>
    <t xml:space="preserve">      1.</t>
  </si>
  <si>
    <t xml:space="preserve">      2.</t>
  </si>
  <si>
    <t xml:space="preserve">      Раздел 2. Использование имущества, закрепленного за учреждением</t>
  </si>
  <si>
    <t xml:space="preserve">      Раздел 3. Эффективность деятельности</t>
  </si>
  <si>
    <t>Руководитель</t>
  </si>
  <si>
    <t>(расшифровка подписи)</t>
  </si>
  <si>
    <t>(телефон)</t>
  </si>
  <si>
    <t xml:space="preserve">      Сведения о поступлениях и выплатах учреждения</t>
  </si>
  <si>
    <t xml:space="preserve"> </t>
  </si>
  <si>
    <t xml:space="preserve"> КОДЫ</t>
  </si>
  <si>
    <t xml:space="preserve"> Дата</t>
  </si>
  <si>
    <t xml:space="preserve"> ИНН</t>
  </si>
  <si>
    <t xml:space="preserve"> КПП</t>
  </si>
  <si>
    <t xml:space="preserve"> Глава по БК</t>
  </si>
  <si>
    <t xml:space="preserve"> по ОКТМО</t>
  </si>
  <si>
    <t>Единица измерения: руб.</t>
  </si>
  <si>
    <t xml:space="preserve"> по ОКЕИ</t>
  </si>
  <si>
    <t xml:space="preserve">      Раздел 1. Сведения о поступлениях учреждения</t>
  </si>
  <si>
    <t>Наименование показателя</t>
  </si>
  <si>
    <t>Код строки</t>
  </si>
  <si>
    <t>Изменение, %</t>
  </si>
  <si>
    <t>Доля в общей сумме поступлений, %</t>
  </si>
  <si>
    <t>(за отчетный финансовый год)</t>
  </si>
  <si>
    <t>(за год, предшествующий отчетному)</t>
  </si>
  <si>
    <t xml:space="preserve">       Субсидии на финансовое обеспечение выполнения муниципального задания</t>
  </si>
  <si>
    <t xml:space="preserve">       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</si>
  <si>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 xml:space="preserve">       Субсидии на иные цели</t>
  </si>
  <si>
    <t xml:space="preserve">       Субсидии на осуществление капитальных вложений</t>
  </si>
  <si>
    <t xml:space="preserve">       Гранты в форме субсидий, всего</t>
  </si>
  <si>
    <t xml:space="preserve">       в том числе:</t>
  </si>
  <si>
    <t xml:space="preserve">       гранты в форме субсидий из федерального бюджета</t>
  </si>
  <si>
    <t xml:space="preserve">       гранты в форме субсидий из бюджетов субъектов Российской Федерации и местных бюджетов</t>
  </si>
  <si>
    <t xml:space="preserve">       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</si>
  <si>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 xml:space="preserve">       из них:</t>
  </si>
  <si>
    <t xml:space="preserve">       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</si>
  <si>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 xml:space="preserve">       Пожертвования и иные безвозмездные перечисления от физических и юридических лиц, в том числе иностранных организаций</t>
  </si>
  <si>
    <t xml:space="preserve">       Доходы от приносящей доход деятельности, компенсаций затрат (за исключением доходов от собственности), всего</t>
  </si>
  <si>
    <t xml:space="preserve">       доходы в виде платы за оказание услуг (выполнение работ) в рамках установленного государственного задания</t>
  </si>
  <si>
    <t xml:space="preserve">       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</si>
  <si>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 xml:space="preserve">       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</si>
  <si>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 xml:space="preserve">       доходы от оказания услуг в рамках обязательного медицинского страхования</t>
  </si>
  <si>
    <t xml:space="preserve">       </t>
  </si>
  <si>
    <t xml:space="preserve">       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</si>
  <si>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 xml:space="preserve">       возмещение расходов, понесенных в связи с эксплуатацией имущества, находящегося в оперативном управлении учреждения</t>
  </si>
  <si>
    <t xml:space="preserve">       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</si>
  <si>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 xml:space="preserve">       Доходы от собственности, всего</t>
  </si>
  <si>
    <t xml:space="preserve">       доходы в виде арендной либо иной платы за передачу в возмездное пользование государственного (муниципального) имущества</t>
  </si>
  <si>
    <t xml:space="preserve">       доходы от распоряжения правами на результаты интеллектуальной деятельности и средствами индивидуализации</t>
  </si>
  <si>
    <t xml:space="preserve">       проценты по депозитам учреждения в кредитных организациях</t>
  </si>
  <si>
    <t xml:space="preserve">       проценты по остаткам средств на счетах учреждения в кредитных организациях</t>
  </si>
  <si>
    <t xml:space="preserve">       проценты, полученные от предоставления займов</t>
  </si>
  <si>
    <t xml:space="preserve">       проценты по иным финансовым инструментам</t>
  </si>
  <si>
    <t xml:space="preserve">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</si>
  <si>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 xml:space="preserve">       прочие доходы от использования имущества, находящегося в оперативном управлении учреждения</t>
  </si>
  <si>
    <t xml:space="preserve">       Поступления доходов от штрафов, пеней, неустоек, возмещения ущерба</t>
  </si>
  <si>
    <t xml:space="preserve">       Поступления доходов от выбытия нефинансовых активов</t>
  </si>
  <si>
    <t xml:space="preserve">       Поступления доходов от выбытия финансовых активов</t>
  </si>
  <si>
    <t xml:space="preserve">       Итого</t>
  </si>
  <si>
    <t xml:space="preserve">      Раздел 2.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</si>
  <si>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</si>
  <si>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</si>
  <si>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</si>
  <si>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муниципального задания</t>
  </si>
  <si>
    <t>доля в общей сумме выплат, отраженных в графе 3, %</t>
  </si>
  <si>
    <t>за счет средств субсидии на иные цели</t>
  </si>
  <si>
    <t>за счет средств гранта в форме субсидии</t>
  </si>
  <si>
    <t>ОМС</t>
  </si>
  <si>
    <t>в том числе:</t>
  </si>
  <si>
    <t>за счет средств, полученных от оказания услуг, выполнения работ, реализации продукции</t>
  </si>
  <si>
    <t>из федерального бюджета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</si>
  <si>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</si>
  <si>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</si>
  <si>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</si>
  <si>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</si>
  <si>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</si>
  <si>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</si>
  <si>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</si>
  <si>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</si>
  <si>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</si>
  <si>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</si>
  <si>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основные средства</t>
  </si>
  <si>
    <t>нематериальные активы</t>
  </si>
  <si>
    <t>непроизведенные активы</t>
  </si>
  <si>
    <t>материальные запасы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</si>
  <si>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</si>
  <si>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</si>
  <si>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</si>
  <si>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</si>
  <si>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налог на добавленную стоимость</t>
  </si>
  <si>
    <t>налог на имущество организаций</t>
  </si>
  <si>
    <t>земельный налог</t>
  </si>
  <si>
    <t>транспортный налог</t>
  </si>
  <si>
    <t>водный налог</t>
  </si>
  <si>
    <t>государственные пошлины</t>
  </si>
  <si>
    <t>Приобретение финансовых активов, всего:</t>
  </si>
  <si>
    <t>приобретение акций и иные формы участия в капитале</t>
  </si>
  <si>
    <t>Иные выплаты, всего</t>
  </si>
  <si>
    <t>перечисление денежных средств на депозитные счета</t>
  </si>
  <si>
    <t>Итого</t>
  </si>
  <si>
    <t>Исполнитель</t>
  </si>
  <si>
    <t>Сведения</t>
  </si>
  <si>
    <t>всего</t>
  </si>
  <si>
    <t>наименование</t>
  </si>
  <si>
    <t>код по ОКЕИ</t>
  </si>
  <si>
    <t>x</t>
  </si>
  <si>
    <t>(подпись)</t>
  </si>
  <si>
    <t>(фамилия, инициалы)</t>
  </si>
  <si>
    <t xml:space="preserve">      Сведения о кредиторской задолженности и обязательствах учреждения</t>
  </si>
  <si>
    <t>Объем кредиторской задолженности на начало года</t>
  </si>
  <si>
    <t>Объем кредиторской задолженности на конец отчетного периода</t>
  </si>
  <si>
    <t>Объем отложенных обязательств учреждения</t>
  </si>
  <si>
    <t>из нее срок оплаты наступил в отчетном финансовом году</t>
  </si>
  <si>
    <t>из нее срок оплаты наступает в:</t>
  </si>
  <si>
    <t>1 квартале, всего</t>
  </si>
  <si>
    <t>из нее: в январе</t>
  </si>
  <si>
    <t>2 квартале</t>
  </si>
  <si>
    <t>3 квартале</t>
  </si>
  <si>
    <t>4 квартале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</si>
  <si>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</si>
  <si>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</si>
  <si>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</si>
  <si>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</si>
  <si>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</si>
  <si>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о просроченной кредиторской задолженности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</si>
  <si>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</si>
  <si>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 &lt;3&gt;</t>
  </si>
  <si>
    <t>Объем просроченной кредиторской задолженности на конец отчетного периода</t>
  </si>
  <si>
    <t>Изменение кредиторской задолженности &lt;6&gt;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</si>
  <si>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</si>
  <si>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</si>
  <si>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</si>
  <si>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</si>
  <si>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</si>
  <si>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</si>
  <si>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</t>
  </si>
  <si>
    <t>в процентах</t>
  </si>
  <si>
    <t>в абсолютных величинах &lt;4&gt;</t>
  </si>
  <si>
    <t>в процентах &lt;5&gt;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</si>
  <si>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</si>
  <si>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</si>
  <si>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</si>
  <si>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</si>
  <si>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 xml:space="preserve">      Сведения о численности сотрудников и оплате труда</t>
  </si>
  <si>
    <t xml:space="preserve">      Раздел 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</si>
  <si>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</si>
  <si>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</si>
  <si>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</si>
  <si>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</si>
  <si>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</si>
  <si>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замещено</t>
  </si>
  <si>
    <t>вакантных должностей</t>
  </si>
  <si>
    <t>по основному месту работы</t>
  </si>
  <si>
    <t>по внешнему совместительству</t>
  </si>
  <si>
    <t xml:space="preserve">      Раздел 2. Сведения об оплате труда</t>
  </si>
  <si>
    <t>Группы персонала</t>
  </si>
  <si>
    <t>Фонд начисленной оплаты труда сотрудников за отчетный период, руб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</si>
  <si>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</si>
  <si>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</si>
  <si>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</si>
  <si>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</si>
  <si>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(муниципального) задания</t>
  </si>
  <si>
    <t>полного рабочего времени</t>
  </si>
  <si>
    <t>неполного рабочего времени</t>
  </si>
  <si>
    <t>за счет средств от приносящей доход деятельности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</si>
  <si>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</si>
  <si>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</si>
  <si>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 в том числе:</t>
  </si>
  <si>
    <t xml:space="preserve">      Сведения</t>
  </si>
  <si>
    <t xml:space="preserve">      о недвижимом имуществе, за исключением земельных участков,</t>
  </si>
  <si>
    <t xml:space="preserve">     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</si>
  <si>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</si>
  <si>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</si>
  <si>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</si>
  <si>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</si>
  <si>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</si>
  <si>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</si>
  <si>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</si>
  <si>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</si>
  <si>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</si>
  <si>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</si>
  <si>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</si>
  <si>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</si>
  <si>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</si>
  <si>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муниципального задания</t>
  </si>
  <si>
    <t>за плату сверх муниципального задания</t>
  </si>
  <si>
    <t>Резервуары, емкости, иные аналогичные объекты, всего</t>
  </si>
  <si>
    <t>Не используется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</si>
  <si>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</si>
  <si>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</si>
  <si>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>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</si>
  <si>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</si>
  <si>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</si>
  <si>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</si>
  <si>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</si>
  <si>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 xml:space="preserve">      о земельных участках, предоставленных на праве постоянного</t>
  </si>
  <si>
    <t xml:space="preserve">      (бессрочного) пользования</t>
  </si>
  <si>
    <t>Всего</t>
  </si>
  <si>
    <t>Справочно: используется по соглашениям об установлении сервитута</t>
  </si>
  <si>
    <t>Не используется учреждением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</si>
  <si>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</si>
  <si>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</si>
  <si>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</si>
  <si>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без оформления права пользования</t>
  </si>
  <si>
    <t xml:space="preserve"> из них возмещается пользователями имущества</t>
  </si>
  <si>
    <t>заработная плата обслуживающего персонала</t>
  </si>
  <si>
    <t>расходы на добровольное страхование</t>
  </si>
  <si>
    <t xml:space="preserve">      Сведения о транспортных средствах</t>
  </si>
  <si>
    <t xml:space="preserve">      Раздел 1. Сведения об используемых транспортных средствах</t>
  </si>
  <si>
    <t>Транспортные средства, ед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</si>
  <si>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</si>
  <si>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</si>
  <si>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</si>
  <si>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</si>
  <si>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</si>
  <si>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 xml:space="preserve">      Раздел 2. Сведения о неиспользуемых транспортных средствах,</t>
  </si>
  <si>
    <t xml:space="preserve">      находящихся в оперативном управлении учреждения</t>
  </si>
  <si>
    <t>в связи с аварийным состоянием (требуется ремонт)</t>
  </si>
  <si>
    <t>в связи с аварийным состоянием (подлежит списанию) &lt;31&gt;</t>
  </si>
  <si>
    <t>излишнее имущество (подлежит передаче в казну РФ)</t>
  </si>
  <si>
    <t xml:space="preserve">      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</si>
  <si>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</si>
  <si>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</si>
  <si>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</si>
  <si>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</si>
  <si>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</si>
  <si>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</si>
  <si>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 xml:space="preserve">      Раздел 4. Сведения о расходах на содержание</t>
  </si>
  <si>
    <t xml:space="preserve">      транспортных средств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</si>
  <si>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</si>
  <si>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</si>
  <si>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</si>
  <si>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</si>
  <si>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</si>
  <si>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</si>
  <si>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</si>
  <si>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</si>
  <si>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</si>
  <si>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</si>
  <si>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</si>
  <si>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</si>
  <si>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</si>
  <si>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</si>
  <si>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на 1</t>
  </si>
  <si>
    <t xml:space="preserve">на 1 </t>
  </si>
  <si>
    <t>0100</t>
  </si>
  <si>
    <t>0200</t>
  </si>
  <si>
    <t>0300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</si>
  <si>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</si>
  <si>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</si>
  <si>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</si>
  <si>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</si>
  <si>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</si>
  <si>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</si>
  <si>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</si>
  <si>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</si>
  <si>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</si>
  <si>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</si>
  <si>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</si>
  <si>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</si>
  <si>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</si>
  <si>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</si>
  <si>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</si>
  <si>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</si>
  <si>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</si>
  <si>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</si>
  <si>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</si>
  <si>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</si>
  <si>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</si>
  <si>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</si>
  <si>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</si>
  <si>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</si>
  <si>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1000</t>
  </si>
  <si>
    <t>1100</t>
  </si>
  <si>
    <t>1200</t>
  </si>
  <si>
    <t>9000</t>
  </si>
  <si>
    <t xml:space="preserve">            Сумма поступлений</t>
  </si>
  <si>
    <t>Комитет образования  Администрации муниципального образования Узловский район</t>
  </si>
  <si>
    <t>января</t>
  </si>
  <si>
    <t>за счет средств от приносящей доход деятельности, всего</t>
  </si>
  <si>
    <t>за счет безвозмездных поступлений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</si>
  <si>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</si>
  <si>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</si>
  <si>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</si>
  <si>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</si>
  <si>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</si>
  <si>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</si>
  <si>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</si>
  <si>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</si>
  <si>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</si>
  <si>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</si>
  <si>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</si>
  <si>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</si>
  <si>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</si>
  <si>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</si>
  <si>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</si>
  <si>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</si>
  <si>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</si>
  <si>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</si>
  <si>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</si>
  <si>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</si>
  <si>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</si>
  <si>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</si>
  <si>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</si>
  <si>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</si>
  <si>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</si>
  <si>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</si>
  <si>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</si>
  <si>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</si>
  <si>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</si>
  <si>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</si>
  <si>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0701</t>
  </si>
  <si>
    <t>0702</t>
  </si>
  <si>
    <t>0703</t>
  </si>
  <si>
    <t>0704</t>
  </si>
  <si>
    <t>0705</t>
  </si>
  <si>
    <t>0706</t>
  </si>
  <si>
    <t>0707</t>
  </si>
  <si>
    <t>из них :                                                 услуги связи</t>
  </si>
  <si>
    <t>из них :                                               налог на прибыль</t>
  </si>
  <si>
    <t>из них :                                                 приобретение ценных бумаг, кроме акций и иных форм участия в капитале</t>
  </si>
  <si>
    <t>из них :                           перечисление денежных обеспечений</t>
  </si>
  <si>
    <t xml:space="preserve"> Учреждения</t>
  </si>
  <si>
    <t xml:space="preserve">(уполномоченное лицо) 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</si>
  <si>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</si>
  <si>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</si>
  <si>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</si>
  <si>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по оплате страховых взносов на обязательное социальное страхование</t>
  </si>
  <si>
    <t>по оплате налогов, сборов, за исключением страховых взносов на обязательное социальное страхование</t>
  </si>
  <si>
    <t>по возврату в бюджет средств субсидий (грантов в форме субсидий)</t>
  </si>
  <si>
    <t>в том числе :                                         по перечислению удержанного налога на доходы физических лиц</t>
  </si>
  <si>
    <t>из них :                                                       в связи с невыполнением государственного задания</t>
  </si>
  <si>
    <t>в связи с недостижением результатов предоставления субсидий (грантов в форме субсидий)</t>
  </si>
  <si>
    <t>в связи с невыполнением условий соглашений, в том числе по софинансированию расходов</t>
  </si>
  <si>
    <t>По оплате товаров, работ, услуг, всего</t>
  </si>
  <si>
    <t>из них :                                                   по публичным договорам</t>
  </si>
  <si>
    <t>По оплате прочих расходов, всего</t>
  </si>
  <si>
    <t>из них :                                                              по выплатам, связанным с причинением вреда гражданам</t>
  </si>
  <si>
    <t>в том числе:                                     по перечислению удержанного налога на доходы физических лиц</t>
  </si>
  <si>
    <t>из них:                                                       в связи с невыполнением государственного (муниципального) задания</t>
  </si>
  <si>
    <t>из них:                                                      по публичным договорам</t>
  </si>
  <si>
    <t>из них:                                                              по выплатам, связанным с причинением вреда гражданам</t>
  </si>
  <si>
    <t>из нее по основным видам деятельности</t>
  </si>
  <si>
    <t xml:space="preserve">По договорам гражданско-правового характера </t>
  </si>
  <si>
    <t xml:space="preserve">физические лица, не являющиеся сотрудниками учреждения </t>
  </si>
  <si>
    <t xml:space="preserve">сотрудники учреждения </t>
  </si>
  <si>
    <t xml:space="preserve">по внутреннему совместительству (по совмещению должностей) </t>
  </si>
  <si>
    <t xml:space="preserve">всего </t>
  </si>
  <si>
    <t>из них:                                           педработники</t>
  </si>
  <si>
    <t xml:space="preserve">Основной персонал, всего </t>
  </si>
  <si>
    <t>2000</t>
  </si>
  <si>
    <t xml:space="preserve">Вспомогательный персонал, всего </t>
  </si>
  <si>
    <t>из них:                                         врач</t>
  </si>
  <si>
    <t>2100</t>
  </si>
  <si>
    <t>средний медицинский персонал</t>
  </si>
  <si>
    <t>библиотекари</t>
  </si>
  <si>
    <t>прочие</t>
  </si>
  <si>
    <t>2200</t>
  </si>
  <si>
    <t>2300</t>
  </si>
  <si>
    <t>2400</t>
  </si>
  <si>
    <t>3000</t>
  </si>
  <si>
    <t xml:space="preserve">Административно-управленческий персонал, всего </t>
  </si>
  <si>
    <t>из них:                            руководитель</t>
  </si>
  <si>
    <t>3100</t>
  </si>
  <si>
    <t>заместитель руководителя</t>
  </si>
  <si>
    <t>3200</t>
  </si>
  <si>
    <t xml:space="preserve">Аналитическое распределение оплаты труда сотрудников по источникам финансового обеспечения, руб </t>
  </si>
  <si>
    <t xml:space="preserve">Начислено по договорам гражданско-правового характера, руб </t>
  </si>
  <si>
    <t xml:space="preserve">Уникальный код объекта </t>
  </si>
  <si>
    <t>4.1</t>
  </si>
  <si>
    <t>Площадные объекты , всего</t>
  </si>
  <si>
    <t>Линейные объекты , всего</t>
  </si>
  <si>
    <t>Иные объекты, включая точечные, всего</t>
  </si>
  <si>
    <t>Скважины, иные аналогичные объекты, всего</t>
  </si>
  <si>
    <t xml:space="preserve">возмещается пользователями имущества </t>
  </si>
  <si>
    <t xml:space="preserve">по неиспользуемому имуществу </t>
  </si>
  <si>
    <t xml:space="preserve">       Фактические расходы на содержание земельного участка (руб в год)</t>
  </si>
  <si>
    <t>налог на землю</t>
  </si>
  <si>
    <t>21</t>
  </si>
  <si>
    <t>22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</si>
  <si>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</si>
  <si>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</si>
  <si>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в том числе:                                                       средней стоимостью менее 3 миллионов рублей, с года выпуска которых прошло не более 3 лет</t>
  </si>
  <si>
    <t>средней стоимостью менее 3 миллионов рублей, с года выпуска которых прошло более 3 лет</t>
  </si>
  <si>
    <t>автобусы</t>
  </si>
  <si>
    <t>в иных целях</t>
  </si>
  <si>
    <t>23</t>
  </si>
  <si>
    <t>24</t>
  </si>
  <si>
    <t>25</t>
  </si>
  <si>
    <t>26</t>
  </si>
  <si>
    <t xml:space="preserve">января </t>
  </si>
  <si>
    <t>01</t>
  </si>
  <si>
    <t>(казенное - "01", бюджетное - "02", автономное - "03")</t>
  </si>
  <si>
    <t>Сведения о поступлениях и выплатах учреждения</t>
  </si>
  <si>
    <t>Сведения о просроченной кредиторской задолженности</t>
  </si>
  <si>
    <t>Сведения о кредиторской задолженности и обязательствах учреждения</t>
  </si>
  <si>
    <t xml:space="preserve">      3.</t>
  </si>
  <si>
    <t xml:space="preserve">      4.</t>
  </si>
  <si>
    <t>Сведения о численности сотрудников и оплате труда</t>
  </si>
  <si>
    <t>Сведения  о недвижимом имуществе, за исключением земельных участков, закрепленном на праве оперативного управления</t>
  </si>
  <si>
    <t>Сведения о земельных участках, предоставленных на праве постоянного (бессрочного) пользования</t>
  </si>
  <si>
    <t>Сведения о транспортных средствах</t>
  </si>
  <si>
    <t>за 2022 год</t>
  </si>
  <si>
    <t>МКОУ "Центр образования Акимо-Ильинский"</t>
  </si>
  <si>
    <t>7117010268</t>
  </si>
  <si>
    <t xml:space="preserve">нежилое здание </t>
  </si>
  <si>
    <t>301623, Тульская обл, Узловский р-н, Ильинка с, Центральная ул, дом № 39</t>
  </si>
  <si>
    <t xml:space="preserve">71:20:0110022:869 </t>
  </si>
  <si>
    <t>кв.м</t>
  </si>
  <si>
    <t>055</t>
  </si>
  <si>
    <t>канализационная сеть</t>
  </si>
  <si>
    <t xml:space="preserve">71:20:011002:1201  </t>
  </si>
  <si>
    <t>м</t>
  </si>
  <si>
    <t xml:space="preserve">Тульская обл., Узловский р-н, от здания МКОУ «Образовательный центр Акимо-Ильинский» до колодца балансового разграничения </t>
  </si>
  <si>
    <t>006</t>
  </si>
  <si>
    <t xml:space="preserve">земельный участок </t>
  </si>
  <si>
    <t xml:space="preserve">71:20:011002:1016 </t>
  </si>
  <si>
    <t>12331+/-78</t>
  </si>
  <si>
    <t>директор</t>
  </si>
  <si>
    <t xml:space="preserve">          (должность)</t>
  </si>
  <si>
    <t>Шилкина И В</t>
  </si>
  <si>
    <t>8(48731)93424</t>
  </si>
  <si>
    <t>2024 г</t>
  </si>
  <si>
    <t>28 февраля 2024 г.</t>
  </si>
  <si>
    <t>за 2023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</si>
</sst>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49" fontId="0" fillId="0" borderId="13" xfId="0" applyNumberForma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49" fontId="0" fillId="0" borderId="16" xfId="0" applyNumberFormat="1" applyBorder="1" applyAlignment="1">
      <alignment wrapText="1"/>
    </xf>
    <xf numFmtId="49" fontId="0" fillId="0" borderId="0" xfId="0" applyNumberFormat="1" applyBorder="1" applyAlignment="1">
      <alignment vertical="center"/>
    </xf>
    <xf numFmtId="0" fontId="39" fillId="0" borderId="0" xfId="0" applyFont="1" applyAlignment="1">
      <alignment/>
    </xf>
    <xf numFmtId="49" fontId="0" fillId="0" borderId="0" xfId="0" applyNumberFormat="1" applyAlignment="1">
      <alignment horizontal="right" wrapText="1"/>
    </xf>
    <xf numFmtId="14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29" fillId="0" borderId="13" xfId="0" applyFont="1" applyBorder="1" applyAlignment="1">
      <alignment/>
    </xf>
    <xf numFmtId="4" fontId="29" fillId="0" borderId="13" xfId="0" applyNumberFormat="1" applyFont="1" applyBorder="1" applyAlignment="1">
      <alignment/>
    </xf>
    <xf numFmtId="2" fontId="29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left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3" xfId="0" applyNumberFormat="1" applyFill="1" applyBorder="1" applyAlignment="1">
      <alignment/>
    </xf>
    <xf numFmtId="49" fontId="0" fillId="0" borderId="0" xfId="0" applyNumberFormat="1" applyFill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49" fontId="29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4.421875" style="0" customWidth="1"/>
    <col min="2" max="2" width="13.7109375" style="0" customWidth="1"/>
    <col min="3" max="3" width="12.00390625" style="0" customWidth="1"/>
    <col min="5" max="5" width="11.28125" style="0" customWidth="1"/>
    <col min="8" max="8" width="10.8515625" style="0" customWidth="1"/>
    <col min="9" max="9" width="11.28125" style="0" customWidth="1"/>
  </cols>
  <sheetData>
    <row r="1" spans="1:4" ht="15">
      <c r="A1" t="s">
        <v>0</v>
      </c>
      <c r="D1" t="s">
        <v>1</v>
      </c>
    </row>
    <row r="2" spans="1:2" ht="15">
      <c r="A2" t="s">
        <v>0</v>
      </c>
      <c r="B2" t="s">
        <v>2</v>
      </c>
    </row>
    <row r="3" ht="15">
      <c r="B3" t="s">
        <v>3</v>
      </c>
    </row>
    <row r="4" spans="2:9" ht="15">
      <c r="B4" t="s">
        <v>4</v>
      </c>
      <c r="I4" s="8"/>
    </row>
    <row r="5" ht="15">
      <c r="I5" s="9" t="s">
        <v>5</v>
      </c>
    </row>
    <row r="6" spans="3:9" ht="15">
      <c r="C6" s="4" t="s">
        <v>260</v>
      </c>
      <c r="D6" s="32" t="s">
        <v>407</v>
      </c>
      <c r="E6" t="s">
        <v>439</v>
      </c>
      <c r="H6" s="4" t="s">
        <v>6</v>
      </c>
      <c r="I6" s="40">
        <v>45292</v>
      </c>
    </row>
    <row r="7" spans="1:9" ht="45">
      <c r="A7" t="s">
        <v>0</v>
      </c>
      <c r="H7" s="39" t="s">
        <v>7</v>
      </c>
      <c r="I7" s="10"/>
    </row>
    <row r="8" spans="1:9" ht="15">
      <c r="A8" t="s">
        <v>0</v>
      </c>
      <c r="H8" s="4" t="s">
        <v>8</v>
      </c>
      <c r="I8" s="10">
        <v>7117010268</v>
      </c>
    </row>
    <row r="9" spans="1:9" ht="27.75" customHeight="1">
      <c r="A9" t="s">
        <v>9</v>
      </c>
      <c r="C9" s="50" t="s">
        <v>420</v>
      </c>
      <c r="D9" s="50"/>
      <c r="E9" s="50"/>
      <c r="F9" s="50"/>
      <c r="H9" s="4" t="s">
        <v>10</v>
      </c>
      <c r="I9" s="10">
        <v>711701001</v>
      </c>
    </row>
    <row r="10" spans="8:9" ht="15">
      <c r="H10" s="4"/>
      <c r="I10" s="8"/>
    </row>
    <row r="11" spans="1:9" ht="15">
      <c r="A11" t="s">
        <v>11</v>
      </c>
      <c r="C11" s="52" t="s">
        <v>408</v>
      </c>
      <c r="D11" s="52"/>
      <c r="E11" s="52"/>
      <c r="F11" s="52"/>
      <c r="G11" s="37"/>
      <c r="H11" s="4"/>
      <c r="I11" s="9"/>
    </row>
    <row r="12" spans="1:9" ht="15">
      <c r="A12" t="s">
        <v>0</v>
      </c>
      <c r="C12" s="38" t="s">
        <v>409</v>
      </c>
      <c r="H12" s="4"/>
      <c r="I12" s="8"/>
    </row>
    <row r="13" spans="1:9" ht="15">
      <c r="A13" t="s">
        <v>0</v>
      </c>
      <c r="H13" s="4"/>
      <c r="I13" s="11"/>
    </row>
    <row r="14" spans="1:9" ht="50.25" customHeight="1">
      <c r="A14" s="51" t="s">
        <v>12</v>
      </c>
      <c r="B14" s="51"/>
      <c r="C14" s="50" t="s">
        <v>294</v>
      </c>
      <c r="D14" s="50"/>
      <c r="E14" s="50"/>
      <c r="F14" s="50"/>
      <c r="H14" s="4" t="s">
        <v>13</v>
      </c>
      <c r="I14" s="9">
        <v>853</v>
      </c>
    </row>
    <row r="15" spans="1:9" ht="15">
      <c r="A15" t="s">
        <v>0</v>
      </c>
      <c r="H15" s="4"/>
      <c r="I15" s="8"/>
    </row>
    <row r="16" spans="1:9" ht="15">
      <c r="A16" t="s">
        <v>14</v>
      </c>
      <c r="H16" s="4" t="s">
        <v>15</v>
      </c>
      <c r="I16" s="11"/>
    </row>
    <row r="17" spans="1:9" ht="15">
      <c r="A17" t="s">
        <v>0</v>
      </c>
      <c r="I17" s="9"/>
    </row>
    <row r="18" ht="15">
      <c r="A18" t="s">
        <v>16</v>
      </c>
    </row>
    <row r="19" ht="15">
      <c r="A19" t="s">
        <v>0</v>
      </c>
    </row>
    <row r="20" ht="15">
      <c r="A20" t="s">
        <v>0</v>
      </c>
    </row>
    <row r="21" ht="15">
      <c r="A21" t="s">
        <v>17</v>
      </c>
    </row>
    <row r="22" ht="15">
      <c r="A22" t="s">
        <v>0</v>
      </c>
    </row>
    <row r="23" spans="1:2" ht="15">
      <c r="A23" t="s">
        <v>18</v>
      </c>
      <c r="B23" t="s">
        <v>410</v>
      </c>
    </row>
    <row r="24" spans="1:2" ht="15">
      <c r="A24" t="s">
        <v>19</v>
      </c>
      <c r="B24" t="s">
        <v>412</v>
      </c>
    </row>
    <row r="25" spans="1:2" ht="15">
      <c r="A25" t="s">
        <v>413</v>
      </c>
      <c r="B25" t="s">
        <v>411</v>
      </c>
    </row>
    <row r="26" spans="1:2" ht="15">
      <c r="A26" t="s">
        <v>414</v>
      </c>
      <c r="B26" t="s">
        <v>415</v>
      </c>
    </row>
    <row r="28" ht="15">
      <c r="A28" t="s">
        <v>20</v>
      </c>
    </row>
    <row r="29" spans="1:9" ht="30" customHeight="1">
      <c r="A29" t="s">
        <v>18</v>
      </c>
      <c r="B29" s="53" t="s">
        <v>416</v>
      </c>
      <c r="C29" s="53"/>
      <c r="D29" s="53"/>
      <c r="E29" s="53"/>
      <c r="F29" s="53"/>
      <c r="G29" s="53"/>
      <c r="H29" s="53"/>
      <c r="I29" s="53"/>
    </row>
    <row r="30" spans="1:9" ht="31.5" customHeight="1">
      <c r="A30" t="s">
        <v>19</v>
      </c>
      <c r="B30" s="53" t="s">
        <v>417</v>
      </c>
      <c r="C30" s="53"/>
      <c r="D30" s="53"/>
      <c r="E30" s="53"/>
      <c r="F30" s="53"/>
      <c r="G30" s="53"/>
      <c r="H30" s="53"/>
      <c r="I30" s="53"/>
    </row>
    <row r="31" spans="1:9" ht="19.5" customHeight="1">
      <c r="A31" t="s">
        <v>413</v>
      </c>
      <c r="B31" s="53" t="s">
        <v>418</v>
      </c>
      <c r="C31" s="53"/>
      <c r="D31" s="53"/>
      <c r="E31" s="53"/>
      <c r="F31" s="53"/>
      <c r="G31" s="53"/>
      <c r="H31" s="53"/>
      <c r="I31" s="53"/>
    </row>
    <row r="33" ht="15">
      <c r="A33" t="s">
        <v>21</v>
      </c>
    </row>
    <row r="34" ht="15">
      <c r="A34" t="s">
        <v>0</v>
      </c>
    </row>
    <row r="35" ht="15">
      <c r="A35" t="s">
        <v>0</v>
      </c>
    </row>
    <row r="36" ht="15">
      <c r="A36" t="s">
        <v>22</v>
      </c>
    </row>
    <row r="37" spans="1:13" ht="15">
      <c r="A37" t="s">
        <v>340</v>
      </c>
      <c r="B37" s="54" t="s">
        <v>435</v>
      </c>
      <c r="C37" s="54"/>
      <c r="D37" s="33"/>
      <c r="E37" s="32"/>
      <c r="F37" s="33"/>
      <c r="G37" s="54" t="s">
        <v>437</v>
      </c>
      <c r="H37" s="54"/>
      <c r="I37" s="33"/>
      <c r="J37" s="33"/>
      <c r="K37" s="33"/>
      <c r="L37" s="33"/>
      <c r="M37" s="33"/>
    </row>
    <row r="38" spans="1:12" ht="15">
      <c r="A38" t="s">
        <v>339</v>
      </c>
      <c r="B38" t="s">
        <v>436</v>
      </c>
      <c r="E38" s="33" t="s">
        <v>123</v>
      </c>
      <c r="F38" s="33"/>
      <c r="G38" s="33" t="s">
        <v>23</v>
      </c>
      <c r="H38" s="33"/>
      <c r="I38" s="33"/>
      <c r="J38" s="33"/>
      <c r="K38" s="33"/>
      <c r="L38" s="33"/>
    </row>
    <row r="39" spans="5:12" ht="15">
      <c r="E39" s="33"/>
      <c r="F39" s="33"/>
      <c r="G39" s="33"/>
      <c r="H39" s="33"/>
      <c r="I39" s="33"/>
      <c r="J39" s="33"/>
      <c r="K39" s="33"/>
      <c r="L39" s="33"/>
    </row>
    <row r="40" spans="1:13" ht="15">
      <c r="A40" t="s">
        <v>117</v>
      </c>
      <c r="B40" s="54" t="s">
        <v>435</v>
      </c>
      <c r="C40" s="54"/>
      <c r="D40" s="33"/>
      <c r="E40" s="54" t="s">
        <v>437</v>
      </c>
      <c r="F40" s="54"/>
      <c r="G40" s="33"/>
      <c r="H40" s="32" t="s">
        <v>438</v>
      </c>
      <c r="I40" s="33"/>
      <c r="J40" s="33"/>
      <c r="K40" s="33"/>
      <c r="L40" s="33"/>
      <c r="M40" s="33"/>
    </row>
    <row r="41" spans="2:12" ht="15">
      <c r="B41" t="s">
        <v>436</v>
      </c>
      <c r="D41" s="33"/>
      <c r="E41" s="33" t="s">
        <v>124</v>
      </c>
      <c r="F41" s="33"/>
      <c r="G41" s="33"/>
      <c r="H41" s="33" t="s">
        <v>24</v>
      </c>
      <c r="I41" s="33"/>
      <c r="J41" s="33"/>
      <c r="K41" s="33"/>
      <c r="L41" s="33"/>
    </row>
    <row r="42" spans="4:12" ht="15">
      <c r="D42" s="33"/>
      <c r="E42" s="33"/>
      <c r="F42" s="33"/>
      <c r="G42" s="33"/>
      <c r="H42" s="33"/>
      <c r="I42" s="33"/>
      <c r="J42" s="33"/>
      <c r="K42" s="33"/>
      <c r="L42" s="33"/>
    </row>
    <row r="43" ht="15">
      <c r="A43" t="s">
        <v>440</v>
      </c>
    </row>
  </sheetData>
  <sheetProtection/>
  <mergeCells count="11">
    <mergeCell ref="B31:I31"/>
    <mergeCell ref="B37:C37"/>
    <mergeCell ref="G37:H37"/>
    <mergeCell ref="B40:C40"/>
    <mergeCell ref="E40:F40"/>
    <mergeCell ref="C9:F9"/>
    <mergeCell ref="A14:B14"/>
    <mergeCell ref="C11:F11"/>
    <mergeCell ref="C14:F14"/>
    <mergeCell ref="B30:I30"/>
    <mergeCell ref="B29:I2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3"/>
  <sheetViews>
    <sheetView zoomScalePageLayoutView="0" workbookViewId="0" topLeftCell="C16">
      <selection activeCell="D6" sqref="D6"/>
    </sheetView>
  </sheetViews>
  <sheetFormatPr defaultColWidth="9.140625" defaultRowHeight="15"/>
  <cols>
    <col min="1" max="1" width="24.7109375" style="0" customWidth="1"/>
    <col min="2" max="2" width="15.28125" style="0" customWidth="1"/>
    <col min="3" max="3" width="10.57421875" style="0" customWidth="1"/>
    <col min="4" max="4" width="17.28125" style="0" customWidth="1"/>
    <col min="5" max="5" width="10.7109375" style="0" customWidth="1"/>
    <col min="6" max="6" width="11.00390625" style="0" bestFit="1" customWidth="1"/>
    <col min="8" max="8" width="11.57421875" style="0" customWidth="1"/>
    <col min="9" max="9" width="11.140625" style="0" customWidth="1"/>
    <col min="10" max="10" width="10.57421875" style="0" customWidth="1"/>
    <col min="11" max="11" width="11.28125" style="0" customWidth="1"/>
    <col min="13" max="13" width="10.8515625" style="0" customWidth="1"/>
    <col min="15" max="15" width="11.8515625" style="0" customWidth="1"/>
    <col min="16" max="16" width="14.00390625" style="0" customWidth="1"/>
    <col min="17" max="17" width="11.7109375" style="0" customWidth="1"/>
    <col min="18" max="18" width="10.421875" style="0" customWidth="1"/>
    <col min="21" max="21" width="13.28125" style="0" customWidth="1"/>
    <col min="22" max="22" width="10.140625" style="0" customWidth="1"/>
  </cols>
  <sheetData>
    <row r="1" ht="15">
      <c r="A1" t="s">
        <v>185</v>
      </c>
    </row>
    <row r="2" ht="15">
      <c r="A2" t="s">
        <v>212</v>
      </c>
    </row>
    <row r="3" ht="15">
      <c r="A3" t="s">
        <v>213</v>
      </c>
    </row>
    <row r="4" spans="1:6" ht="15">
      <c r="A4" t="s">
        <v>0</v>
      </c>
      <c r="F4" s="8" t="s">
        <v>27</v>
      </c>
    </row>
    <row r="5" spans="1:6" ht="15">
      <c r="A5" t="s">
        <v>0</v>
      </c>
      <c r="B5" s="4" t="s">
        <v>261</v>
      </c>
      <c r="C5" s="7" t="s">
        <v>295</v>
      </c>
      <c r="D5" t="str">
        <f>недвижимое_1!D5</f>
        <v>2024 г</v>
      </c>
      <c r="F5" s="9"/>
    </row>
    <row r="6" spans="1:6" ht="15">
      <c r="A6" t="s">
        <v>0</v>
      </c>
      <c r="E6" s="4" t="s">
        <v>28</v>
      </c>
      <c r="F6" s="40">
        <f>недвижимое_1!F6</f>
        <v>45292</v>
      </c>
    </row>
    <row r="7" spans="5:6" ht="15">
      <c r="E7" s="4" t="s">
        <v>29</v>
      </c>
      <c r="F7" s="10">
        <v>7117010268</v>
      </c>
    </row>
    <row r="8" spans="1:6" ht="30.75" customHeight="1">
      <c r="A8" t="s">
        <v>9</v>
      </c>
      <c r="B8" s="77" t="s">
        <v>420</v>
      </c>
      <c r="C8" s="77"/>
      <c r="D8" s="77"/>
      <c r="E8" s="4" t="s">
        <v>30</v>
      </c>
      <c r="F8" s="8">
        <v>711701001</v>
      </c>
    </row>
    <row r="9" spans="1:6" ht="15">
      <c r="A9" t="s">
        <v>26</v>
      </c>
      <c r="E9" s="4"/>
      <c r="F9" s="9"/>
    </row>
    <row r="10" spans="1:6" ht="56.25" customHeight="1">
      <c r="A10" s="3" t="s">
        <v>12</v>
      </c>
      <c r="B10" s="58" t="s">
        <v>294</v>
      </c>
      <c r="C10" s="58"/>
      <c r="D10" s="58"/>
      <c r="E10" s="4" t="s">
        <v>31</v>
      </c>
      <c r="F10" s="8">
        <v>853</v>
      </c>
    </row>
    <row r="11" spans="5:6" ht="15">
      <c r="E11" s="4"/>
      <c r="F11" s="9"/>
    </row>
    <row r="12" spans="1:6" ht="15">
      <c r="A12" t="s">
        <v>14</v>
      </c>
      <c r="E12" s="4" t="s">
        <v>32</v>
      </c>
      <c r="F12" s="8"/>
    </row>
    <row r="13" spans="5:6" ht="15">
      <c r="E13" s="4"/>
      <c r="F13" s="11"/>
    </row>
    <row r="14" spans="1:6" ht="15">
      <c r="A14" t="s">
        <v>16</v>
      </c>
      <c r="E14" s="4"/>
      <c r="F14" s="9"/>
    </row>
    <row r="15" spans="5:6" ht="15">
      <c r="E15" s="4"/>
      <c r="F15" s="8"/>
    </row>
    <row r="16" spans="1:6" ht="15">
      <c r="A16" t="s">
        <v>33</v>
      </c>
      <c r="E16" s="4" t="s">
        <v>34</v>
      </c>
      <c r="F16" s="11">
        <v>383</v>
      </c>
    </row>
    <row r="17" spans="1:6" ht="15">
      <c r="A17" t="s">
        <v>0</v>
      </c>
      <c r="F17" s="9"/>
    </row>
    <row r="20" spans="1:22" s="3" customFormat="1" ht="59.25" customHeight="1">
      <c r="A20" s="67" t="s">
        <v>36</v>
      </c>
      <c r="B20" s="67" t="s">
        <v>189</v>
      </c>
      <c r="C20" s="67" t="s">
        <v>191</v>
      </c>
      <c r="D20" s="67" t="s">
        <v>190</v>
      </c>
      <c r="E20" s="62" t="s">
        <v>193</v>
      </c>
      <c r="F20" s="63"/>
      <c r="G20" s="67" t="s">
        <v>37</v>
      </c>
      <c r="H20" s="67" t="s">
        <v>214</v>
      </c>
      <c r="I20" s="62" t="s">
        <v>194</v>
      </c>
      <c r="J20" s="63"/>
      <c r="K20" s="63"/>
      <c r="L20" s="63"/>
      <c r="M20" s="67" t="s">
        <v>215</v>
      </c>
      <c r="N20" s="62" t="s">
        <v>216</v>
      </c>
      <c r="O20" s="63"/>
      <c r="P20" s="63"/>
      <c r="Q20" s="63"/>
      <c r="R20" s="64"/>
      <c r="S20" s="71" t="s">
        <v>393</v>
      </c>
      <c r="T20" s="72"/>
      <c r="U20" s="72"/>
      <c r="V20" s="73"/>
    </row>
    <row r="21" spans="1:22" s="3" customFormat="1" ht="30" customHeight="1">
      <c r="A21" s="65"/>
      <c r="B21" s="65"/>
      <c r="C21" s="65"/>
      <c r="D21" s="65"/>
      <c r="E21" s="67" t="s">
        <v>120</v>
      </c>
      <c r="F21" s="67" t="s">
        <v>121</v>
      </c>
      <c r="G21" s="65"/>
      <c r="H21" s="65"/>
      <c r="I21" s="67" t="s">
        <v>119</v>
      </c>
      <c r="J21" s="71" t="s">
        <v>85</v>
      </c>
      <c r="K21" s="72"/>
      <c r="L21" s="73"/>
      <c r="M21" s="65"/>
      <c r="N21" s="67" t="s">
        <v>119</v>
      </c>
      <c r="O21" s="71" t="s">
        <v>85</v>
      </c>
      <c r="P21" s="72"/>
      <c r="Q21" s="72"/>
      <c r="R21" s="73"/>
      <c r="S21" s="67" t="s">
        <v>119</v>
      </c>
      <c r="T21" s="71" t="s">
        <v>85</v>
      </c>
      <c r="U21" s="72"/>
      <c r="V21" s="73"/>
    </row>
    <row r="22" spans="1:22" s="3" customFormat="1" ht="72.75" customHeight="1">
      <c r="A22" s="65"/>
      <c r="B22" s="65"/>
      <c r="C22" s="65"/>
      <c r="D22" s="65"/>
      <c r="E22" s="65"/>
      <c r="F22" s="65"/>
      <c r="G22" s="65"/>
      <c r="H22" s="65"/>
      <c r="I22" s="65"/>
      <c r="J22" s="71" t="s">
        <v>196</v>
      </c>
      <c r="K22" s="73"/>
      <c r="L22" s="67" t="s">
        <v>197</v>
      </c>
      <c r="M22" s="65"/>
      <c r="N22" s="65"/>
      <c r="O22" s="78" t="s">
        <v>217</v>
      </c>
      <c r="P22" s="79"/>
      <c r="Q22" s="80"/>
      <c r="R22" s="67" t="s">
        <v>218</v>
      </c>
      <c r="S22" s="65"/>
      <c r="T22" s="71" t="s">
        <v>219</v>
      </c>
      <c r="U22" s="72"/>
      <c r="V22" s="67" t="s">
        <v>394</v>
      </c>
    </row>
    <row r="23" spans="1:22" s="3" customFormat="1" ht="81" customHeight="1">
      <c r="A23" s="66"/>
      <c r="B23" s="66"/>
      <c r="C23" s="66"/>
      <c r="D23" s="66"/>
      <c r="E23" s="66"/>
      <c r="F23" s="66"/>
      <c r="G23" s="66"/>
      <c r="H23" s="66"/>
      <c r="I23" s="66"/>
      <c r="J23" s="34" t="s">
        <v>201</v>
      </c>
      <c r="K23" s="34" t="s">
        <v>202</v>
      </c>
      <c r="L23" s="66"/>
      <c r="M23" s="66"/>
      <c r="N23" s="66"/>
      <c r="O23" s="34" t="s">
        <v>198</v>
      </c>
      <c r="P23" s="34" t="s">
        <v>199</v>
      </c>
      <c r="Q23" s="34" t="s">
        <v>220</v>
      </c>
      <c r="R23" s="66"/>
      <c r="S23" s="66"/>
      <c r="T23" s="34" t="s">
        <v>119</v>
      </c>
      <c r="U23" s="34" t="s">
        <v>221</v>
      </c>
      <c r="V23" s="66"/>
    </row>
    <row r="24" spans="1:22" s="29" customFormat="1" ht="15">
      <c r="A24" s="26" t="s">
        <v>298</v>
      </c>
      <c r="B24" s="26" t="s">
        <v>299</v>
      </c>
      <c r="C24" s="26" t="s">
        <v>300</v>
      </c>
      <c r="D24" s="26" t="s">
        <v>301</v>
      </c>
      <c r="E24" s="26" t="s">
        <v>302</v>
      </c>
      <c r="F24" s="26" t="s">
        <v>303</v>
      </c>
      <c r="G24" s="26" t="s">
        <v>304</v>
      </c>
      <c r="H24" s="26" t="s">
        <v>305</v>
      </c>
      <c r="I24" s="26" t="s">
        <v>306</v>
      </c>
      <c r="J24" s="26" t="s">
        <v>307</v>
      </c>
      <c r="K24" s="26" t="s">
        <v>308</v>
      </c>
      <c r="L24" s="26" t="s">
        <v>309</v>
      </c>
      <c r="M24" s="26" t="s">
        <v>310</v>
      </c>
      <c r="N24" s="26" t="s">
        <v>311</v>
      </c>
      <c r="O24" s="26" t="s">
        <v>312</v>
      </c>
      <c r="P24" s="26" t="s">
        <v>313</v>
      </c>
      <c r="Q24" s="26" t="s">
        <v>314</v>
      </c>
      <c r="R24" s="26" t="s">
        <v>315</v>
      </c>
      <c r="S24" s="26" t="s">
        <v>316</v>
      </c>
      <c r="T24" s="26" t="s">
        <v>317</v>
      </c>
      <c r="U24" s="26" t="s">
        <v>395</v>
      </c>
      <c r="V24" s="26" t="s">
        <v>396</v>
      </c>
    </row>
    <row r="25" spans="1:22" ht="90">
      <c r="A25" s="10" t="s">
        <v>432</v>
      </c>
      <c r="B25" s="48" t="s">
        <v>423</v>
      </c>
      <c r="C25" s="10">
        <v>70644485</v>
      </c>
      <c r="D25" s="10" t="s">
        <v>433</v>
      </c>
      <c r="E25" s="10" t="s">
        <v>425</v>
      </c>
      <c r="F25" s="41" t="s">
        <v>426</v>
      </c>
      <c r="G25" s="10"/>
      <c r="H25" s="10" t="s">
        <v>434</v>
      </c>
      <c r="I25" s="10" t="s">
        <v>434</v>
      </c>
      <c r="J25" s="10"/>
      <c r="K25" s="10"/>
      <c r="L25" s="10"/>
      <c r="M25" s="10"/>
      <c r="N25" s="10"/>
      <c r="O25" s="10"/>
      <c r="P25" s="10"/>
      <c r="Q25" s="10"/>
      <c r="R25" s="10"/>
      <c r="S25" s="49">
        <v>77077</v>
      </c>
      <c r="T25" s="10"/>
      <c r="U25" s="10"/>
      <c r="V25" s="49">
        <v>77077</v>
      </c>
    </row>
    <row r="26" ht="15">
      <c r="A26" t="s">
        <v>59</v>
      </c>
    </row>
    <row r="27" ht="15">
      <c r="A27" t="s">
        <v>59</v>
      </c>
    </row>
    <row r="28" ht="15">
      <c r="A28" t="s">
        <v>22</v>
      </c>
    </row>
    <row r="29" spans="1:13" ht="15">
      <c r="A29" t="s">
        <v>340</v>
      </c>
      <c r="B29" s="54" t="s">
        <v>435</v>
      </c>
      <c r="C29" s="54"/>
      <c r="D29" s="33"/>
      <c r="E29" s="32"/>
      <c r="F29" s="33"/>
      <c r="G29" s="54" t="s">
        <v>437</v>
      </c>
      <c r="H29" s="54"/>
      <c r="I29" s="33"/>
      <c r="J29" s="33"/>
      <c r="K29" s="33"/>
      <c r="L29" s="33"/>
      <c r="M29" s="33"/>
    </row>
    <row r="30" spans="1:12" ht="15">
      <c r="A30" t="s">
        <v>339</v>
      </c>
      <c r="B30" t="s">
        <v>436</v>
      </c>
      <c r="E30" s="33" t="s">
        <v>123</v>
      </c>
      <c r="F30" s="33"/>
      <c r="G30" s="33" t="s">
        <v>23</v>
      </c>
      <c r="H30" s="33"/>
      <c r="I30" s="33"/>
      <c r="J30" s="33"/>
      <c r="K30" s="33"/>
      <c r="L30" s="33"/>
    </row>
    <row r="31" spans="5:12" ht="15">
      <c r="E31" s="33"/>
      <c r="F31" s="33"/>
      <c r="G31" s="33"/>
      <c r="H31" s="33"/>
      <c r="I31" s="33"/>
      <c r="J31" s="33"/>
      <c r="K31" s="33"/>
      <c r="L31" s="33"/>
    </row>
    <row r="32" spans="1:13" ht="15">
      <c r="A32" t="s">
        <v>117</v>
      </c>
      <c r="B32" s="54" t="s">
        <v>435</v>
      </c>
      <c r="C32" s="54"/>
      <c r="D32" s="33"/>
      <c r="E32" s="54" t="s">
        <v>437</v>
      </c>
      <c r="F32" s="54"/>
      <c r="G32" s="33"/>
      <c r="H32" s="32" t="s">
        <v>438</v>
      </c>
      <c r="I32" s="33"/>
      <c r="J32" s="33"/>
      <c r="K32" s="33"/>
      <c r="L32" s="33"/>
      <c r="M32" s="33"/>
    </row>
    <row r="33" spans="2:12" ht="15">
      <c r="B33" t="s">
        <v>436</v>
      </c>
      <c r="D33" s="33"/>
      <c r="E33" s="33" t="s">
        <v>124</v>
      </c>
      <c r="F33" s="33"/>
      <c r="G33" s="33"/>
      <c r="H33" s="33" t="s">
        <v>24</v>
      </c>
      <c r="I33" s="33"/>
      <c r="J33" s="33"/>
      <c r="K33" s="33"/>
      <c r="L33" s="33"/>
    </row>
  </sheetData>
  <sheetProtection/>
  <mergeCells count="31">
    <mergeCell ref="A20:A23"/>
    <mergeCell ref="G20:G23"/>
    <mergeCell ref="F21:F23"/>
    <mergeCell ref="E21:E23"/>
    <mergeCell ref="D20:D23"/>
    <mergeCell ref="C20:C23"/>
    <mergeCell ref="B20:B23"/>
    <mergeCell ref="S20:V20"/>
    <mergeCell ref="T21:V21"/>
    <mergeCell ref="T22:U22"/>
    <mergeCell ref="O22:Q22"/>
    <mergeCell ref="V22:V23"/>
    <mergeCell ref="S21:S23"/>
    <mergeCell ref="O21:R21"/>
    <mergeCell ref="R22:R23"/>
    <mergeCell ref="I20:L20"/>
    <mergeCell ref="N20:R20"/>
    <mergeCell ref="J21:L21"/>
    <mergeCell ref="M20:M23"/>
    <mergeCell ref="L22:L23"/>
    <mergeCell ref="I21:I23"/>
    <mergeCell ref="J22:K22"/>
    <mergeCell ref="N21:N23"/>
    <mergeCell ref="B29:C29"/>
    <mergeCell ref="G29:H29"/>
    <mergeCell ref="B32:C32"/>
    <mergeCell ref="E32:F32"/>
    <mergeCell ref="B8:D8"/>
    <mergeCell ref="B10:D10"/>
    <mergeCell ref="E20:F20"/>
    <mergeCell ref="H20:H23"/>
  </mergeCells>
  <printOptions/>
  <pageMargins left="0.27" right="0.3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6.140625" style="0" customWidth="1"/>
    <col min="3" max="3" width="10.7109375" style="0" customWidth="1"/>
    <col min="4" max="4" width="11.57421875" style="0" customWidth="1"/>
    <col min="5" max="5" width="12.28125" style="0" customWidth="1"/>
    <col min="6" max="6" width="10.421875" style="0" customWidth="1"/>
    <col min="7" max="7" width="10.7109375" style="0" customWidth="1"/>
    <col min="8" max="8" width="11.8515625" style="0" customWidth="1"/>
    <col min="9" max="9" width="12.57421875" style="0" customWidth="1"/>
    <col min="10" max="10" width="13.140625" style="0" customWidth="1"/>
    <col min="11" max="11" width="12.140625" style="0" customWidth="1"/>
  </cols>
  <sheetData>
    <row r="1" ht="15">
      <c r="A1" t="s">
        <v>224</v>
      </c>
    </row>
    <row r="2" spans="1:6" ht="15">
      <c r="A2" t="s">
        <v>0</v>
      </c>
      <c r="F2" s="8" t="s">
        <v>27</v>
      </c>
    </row>
    <row r="3" spans="1:6" ht="15">
      <c r="A3" t="s">
        <v>0</v>
      </c>
      <c r="B3" s="4" t="s">
        <v>261</v>
      </c>
      <c r="C3" s="7" t="s">
        <v>295</v>
      </c>
      <c r="D3" t="str">
        <f>земля!D5</f>
        <v>2024 г</v>
      </c>
      <c r="F3" s="9"/>
    </row>
    <row r="4" spans="1:6" ht="15">
      <c r="A4" t="s">
        <v>0</v>
      </c>
      <c r="E4" s="4" t="s">
        <v>28</v>
      </c>
      <c r="F4" s="40">
        <f>земля!F6</f>
        <v>45292</v>
      </c>
    </row>
    <row r="5" spans="5:6" ht="15">
      <c r="E5" s="4" t="s">
        <v>29</v>
      </c>
      <c r="F5" s="41" t="s">
        <v>421</v>
      </c>
    </row>
    <row r="6" spans="1:6" ht="30.75" customHeight="1">
      <c r="A6" t="s">
        <v>9</v>
      </c>
      <c r="B6" s="77" t="s">
        <v>420</v>
      </c>
      <c r="C6" s="77"/>
      <c r="D6" s="77"/>
      <c r="E6" s="4" t="s">
        <v>30</v>
      </c>
      <c r="F6" s="8">
        <v>711701001</v>
      </c>
    </row>
    <row r="7" spans="1:6" ht="15">
      <c r="A7" t="s">
        <v>26</v>
      </c>
      <c r="E7" s="4"/>
      <c r="F7" s="9"/>
    </row>
    <row r="8" spans="1:6" ht="56.25" customHeight="1">
      <c r="A8" s="3" t="s">
        <v>12</v>
      </c>
      <c r="B8" s="58" t="s">
        <v>294</v>
      </c>
      <c r="C8" s="58"/>
      <c r="D8" s="58"/>
      <c r="E8" s="4" t="s">
        <v>31</v>
      </c>
      <c r="F8" s="8">
        <v>853</v>
      </c>
    </row>
    <row r="9" spans="5:6" ht="15">
      <c r="E9" s="4"/>
      <c r="F9" s="9"/>
    </row>
    <row r="10" spans="1:6" ht="15">
      <c r="A10" t="s">
        <v>14</v>
      </c>
      <c r="E10" s="4" t="s">
        <v>32</v>
      </c>
      <c r="F10" s="8"/>
    </row>
    <row r="11" spans="5:6" ht="15">
      <c r="E11" s="4"/>
      <c r="F11" s="11"/>
    </row>
    <row r="12" spans="1:6" ht="15">
      <c r="A12" t="s">
        <v>16</v>
      </c>
      <c r="E12" s="4"/>
      <c r="F12" s="9"/>
    </row>
    <row r="13" spans="5:6" ht="15">
      <c r="E13" s="4"/>
      <c r="F13" s="8"/>
    </row>
    <row r="14" spans="1:6" ht="15">
      <c r="A14" t="s">
        <v>33</v>
      </c>
      <c r="E14" s="4" t="s">
        <v>34</v>
      </c>
      <c r="F14" s="11">
        <v>383</v>
      </c>
    </row>
    <row r="15" spans="1:6" ht="15">
      <c r="A15" t="s">
        <v>0</v>
      </c>
      <c r="F15" s="9"/>
    </row>
    <row r="17" ht="15">
      <c r="A17" t="s">
        <v>225</v>
      </c>
    </row>
    <row r="18" ht="15">
      <c r="A18" t="s">
        <v>0</v>
      </c>
    </row>
    <row r="19" spans="1:11" s="3" customFormat="1" ht="42" customHeight="1">
      <c r="A19" s="67" t="s">
        <v>36</v>
      </c>
      <c r="B19" s="67" t="s">
        <v>37</v>
      </c>
      <c r="C19" s="71" t="s">
        <v>226</v>
      </c>
      <c r="D19" s="72"/>
      <c r="E19" s="72"/>
      <c r="F19" s="72"/>
      <c r="G19" s="72"/>
      <c r="H19" s="72"/>
      <c r="I19" s="72"/>
      <c r="J19" s="73"/>
      <c r="K19" s="30"/>
    </row>
    <row r="20" spans="1:11" s="3" customFormat="1" ht="30" customHeight="1">
      <c r="A20" s="65"/>
      <c r="B20" s="65"/>
      <c r="C20" s="71" t="s">
        <v>119</v>
      </c>
      <c r="D20" s="73"/>
      <c r="E20" s="71" t="s">
        <v>85</v>
      </c>
      <c r="F20" s="72"/>
      <c r="G20" s="72"/>
      <c r="H20" s="72"/>
      <c r="I20" s="72"/>
      <c r="J20" s="73"/>
      <c r="K20" s="30"/>
    </row>
    <row r="21" spans="1:10" s="3" customFormat="1" ht="59.25" customHeight="1">
      <c r="A21" s="65"/>
      <c r="B21" s="65"/>
      <c r="C21" s="67" t="s">
        <v>230</v>
      </c>
      <c r="D21" s="67" t="s">
        <v>231</v>
      </c>
      <c r="E21" s="71" t="s">
        <v>227</v>
      </c>
      <c r="F21" s="73"/>
      <c r="G21" s="71" t="s">
        <v>228</v>
      </c>
      <c r="H21" s="73"/>
      <c r="I21" s="71" t="s">
        <v>229</v>
      </c>
      <c r="J21" s="73"/>
    </row>
    <row r="22" spans="1:10" s="3" customFormat="1" ht="45">
      <c r="A22" s="66"/>
      <c r="B22" s="66"/>
      <c r="C22" s="66"/>
      <c r="D22" s="66"/>
      <c r="E22" s="34" t="s">
        <v>230</v>
      </c>
      <c r="F22" s="34" t="s">
        <v>231</v>
      </c>
      <c r="G22" s="34" t="s">
        <v>230</v>
      </c>
      <c r="H22" s="26" t="s">
        <v>231</v>
      </c>
      <c r="I22" s="34" t="s">
        <v>230</v>
      </c>
      <c r="J22" s="34" t="s">
        <v>231</v>
      </c>
    </row>
    <row r="23" spans="1:10" s="29" customFormat="1" ht="15">
      <c r="A23" s="26" t="s">
        <v>298</v>
      </c>
      <c r="B23" s="26" t="s">
        <v>299</v>
      </c>
      <c r="C23" s="26" t="s">
        <v>300</v>
      </c>
      <c r="D23" s="26" t="s">
        <v>301</v>
      </c>
      <c r="E23" s="26" t="s">
        <v>302</v>
      </c>
      <c r="F23" s="26" t="s">
        <v>303</v>
      </c>
      <c r="G23" s="26" t="s">
        <v>304</v>
      </c>
      <c r="H23" s="26" t="s">
        <v>305</v>
      </c>
      <c r="I23" s="26" t="s">
        <v>306</v>
      </c>
      <c r="J23" s="26" t="s">
        <v>307</v>
      </c>
    </row>
    <row r="24" spans="1:10" ht="30">
      <c r="A24" s="19" t="s">
        <v>397</v>
      </c>
      <c r="B24" s="31">
        <v>1000</v>
      </c>
      <c r="C24" s="10"/>
      <c r="D24" s="10"/>
      <c r="E24" s="10"/>
      <c r="F24" s="10"/>
      <c r="G24" s="10"/>
      <c r="H24" s="10"/>
      <c r="I24" s="10"/>
      <c r="J24" s="10"/>
    </row>
    <row r="25" spans="1:10" ht="63.75" customHeight="1">
      <c r="A25" s="19" t="s">
        <v>398</v>
      </c>
      <c r="B25" s="31">
        <v>1100</v>
      </c>
      <c r="C25" s="10"/>
      <c r="D25" s="10"/>
      <c r="E25" s="10"/>
      <c r="F25" s="10"/>
      <c r="G25" s="10"/>
      <c r="H25" s="10"/>
      <c r="I25" s="10"/>
      <c r="J25" s="10"/>
    </row>
    <row r="26" spans="1:10" ht="77.25" customHeight="1">
      <c r="A26" s="19" t="s">
        <v>399</v>
      </c>
      <c r="B26" s="31">
        <v>1101</v>
      </c>
      <c r="C26" s="10"/>
      <c r="D26" s="10"/>
      <c r="E26" s="10"/>
      <c r="F26" s="10"/>
      <c r="G26" s="10"/>
      <c r="H26" s="10"/>
      <c r="I26" s="10"/>
      <c r="J26" s="10"/>
    </row>
    <row r="27" spans="1:10" ht="60.75" customHeight="1">
      <c r="A27" s="19" t="s">
        <v>400</v>
      </c>
      <c r="B27" s="31">
        <v>1102</v>
      </c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9" t="s">
        <v>401</v>
      </c>
      <c r="B28" s="31">
        <v>1500</v>
      </c>
      <c r="C28" s="10">
        <v>1</v>
      </c>
      <c r="D28" s="10">
        <v>1</v>
      </c>
      <c r="E28" s="10">
        <v>1</v>
      </c>
      <c r="F28" s="10">
        <v>1</v>
      </c>
      <c r="G28" s="10"/>
      <c r="H28" s="10"/>
      <c r="I28" s="10"/>
      <c r="J28" s="10"/>
    </row>
    <row r="29" spans="1:10" ht="15">
      <c r="A29" s="19" t="s">
        <v>75</v>
      </c>
      <c r="B29" s="16">
        <v>9000</v>
      </c>
      <c r="C29" s="10">
        <v>1</v>
      </c>
      <c r="D29" s="10">
        <v>1</v>
      </c>
      <c r="E29" s="10">
        <v>1</v>
      </c>
      <c r="F29" s="10">
        <v>1</v>
      </c>
      <c r="G29" s="10"/>
      <c r="H29" s="10"/>
      <c r="I29" s="10"/>
      <c r="J29" s="10"/>
    </row>
    <row r="30" ht="15">
      <c r="A30" t="s">
        <v>59</v>
      </c>
    </row>
    <row r="31" ht="15">
      <c r="A31" t="s">
        <v>59</v>
      </c>
    </row>
    <row r="32" ht="15">
      <c r="A32" t="s">
        <v>59</v>
      </c>
    </row>
    <row r="33" ht="15">
      <c r="A33" t="s">
        <v>232</v>
      </c>
    </row>
    <row r="34" ht="15">
      <c r="A34" t="s">
        <v>233</v>
      </c>
    </row>
    <row r="35" ht="15">
      <c r="A35" t="s">
        <v>0</v>
      </c>
    </row>
    <row r="36" spans="1:11" s="3" customFormat="1" ht="61.5" customHeight="1">
      <c r="A36" s="67" t="s">
        <v>36</v>
      </c>
      <c r="B36" s="67" t="s">
        <v>37</v>
      </c>
      <c r="C36" s="71" t="s">
        <v>195</v>
      </c>
      <c r="D36" s="72"/>
      <c r="E36" s="72"/>
      <c r="F36" s="73"/>
      <c r="G36" s="71" t="s">
        <v>204</v>
      </c>
      <c r="H36" s="72"/>
      <c r="I36" s="72"/>
      <c r="J36" s="72"/>
      <c r="K36" s="73"/>
    </row>
    <row r="37" spans="1:11" s="3" customFormat="1" ht="30" customHeight="1">
      <c r="A37" s="65"/>
      <c r="B37" s="65"/>
      <c r="C37" s="67" t="s">
        <v>119</v>
      </c>
      <c r="D37" s="71" t="s">
        <v>85</v>
      </c>
      <c r="E37" s="72"/>
      <c r="F37" s="72"/>
      <c r="G37" s="67" t="s">
        <v>119</v>
      </c>
      <c r="H37" s="71" t="s">
        <v>85</v>
      </c>
      <c r="I37" s="72"/>
      <c r="J37" s="72"/>
      <c r="K37" s="73"/>
    </row>
    <row r="38" spans="1:11" s="3" customFormat="1" ht="105">
      <c r="A38" s="66"/>
      <c r="B38" s="66"/>
      <c r="C38" s="66"/>
      <c r="D38" s="34" t="s">
        <v>198</v>
      </c>
      <c r="E38" s="34" t="s">
        <v>199</v>
      </c>
      <c r="F38" s="34" t="s">
        <v>220</v>
      </c>
      <c r="G38" s="66"/>
      <c r="H38" s="34" t="s">
        <v>206</v>
      </c>
      <c r="I38" s="34" t="s">
        <v>234</v>
      </c>
      <c r="J38" s="34" t="s">
        <v>235</v>
      </c>
      <c r="K38" s="34" t="s">
        <v>236</v>
      </c>
    </row>
    <row r="39" spans="1:11" s="29" customFormat="1" ht="15">
      <c r="A39" s="26" t="s">
        <v>298</v>
      </c>
      <c r="B39" s="26" t="s">
        <v>299</v>
      </c>
      <c r="C39" s="26" t="s">
        <v>300</v>
      </c>
      <c r="D39" s="26" t="s">
        <v>301</v>
      </c>
      <c r="E39" s="26" t="s">
        <v>302</v>
      </c>
      <c r="F39" s="26" t="s">
        <v>303</v>
      </c>
      <c r="G39" s="26" t="s">
        <v>304</v>
      </c>
      <c r="H39" s="26" t="s">
        <v>305</v>
      </c>
      <c r="I39" s="26" t="s">
        <v>306</v>
      </c>
      <c r="J39" s="26" t="s">
        <v>307</v>
      </c>
      <c r="K39" s="26" t="s">
        <v>308</v>
      </c>
    </row>
    <row r="40" spans="1:11" ht="30">
      <c r="A40" s="19" t="s">
        <v>397</v>
      </c>
      <c r="B40" s="31">
        <v>1000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75">
      <c r="A41" s="19" t="s">
        <v>398</v>
      </c>
      <c r="B41" s="31">
        <v>1100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90">
      <c r="A42" s="19" t="s">
        <v>399</v>
      </c>
      <c r="B42" s="31">
        <v>1101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75">
      <c r="A43" s="19" t="s">
        <v>400</v>
      </c>
      <c r="B43" s="31">
        <v>1102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">
      <c r="A44" s="19" t="s">
        <v>401</v>
      </c>
      <c r="B44" s="31">
        <v>1500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">
      <c r="A45" s="19" t="s">
        <v>75</v>
      </c>
      <c r="B45" s="16">
        <v>9000</v>
      </c>
      <c r="C45" s="10"/>
      <c r="D45" s="10"/>
      <c r="E45" s="10"/>
      <c r="F45" s="10"/>
      <c r="G45" s="10"/>
      <c r="H45" s="10"/>
      <c r="I45" s="10"/>
      <c r="J45" s="10"/>
      <c r="K45" s="10"/>
    </row>
    <row r="46" ht="15">
      <c r="A46" t="s">
        <v>59</v>
      </c>
    </row>
    <row r="47" ht="15">
      <c r="A47" t="s">
        <v>59</v>
      </c>
    </row>
    <row r="48" ht="15">
      <c r="A48" t="s">
        <v>59</v>
      </c>
    </row>
    <row r="49" ht="15">
      <c r="A49" t="s">
        <v>59</v>
      </c>
    </row>
    <row r="50" ht="15">
      <c r="A50" t="s">
        <v>59</v>
      </c>
    </row>
    <row r="51" ht="15">
      <c r="A51" t="s">
        <v>59</v>
      </c>
    </row>
    <row r="52" ht="15">
      <c r="A52" t="s">
        <v>59</v>
      </c>
    </row>
    <row r="53" ht="15">
      <c r="A53" t="s">
        <v>59</v>
      </c>
    </row>
    <row r="54" ht="15">
      <c r="A54" t="s">
        <v>59</v>
      </c>
    </row>
    <row r="55" ht="15">
      <c r="A55" t="s">
        <v>59</v>
      </c>
    </row>
    <row r="56" ht="15">
      <c r="A56" t="s">
        <v>59</v>
      </c>
    </row>
    <row r="57" ht="15">
      <c r="A57" t="s">
        <v>59</v>
      </c>
    </row>
    <row r="58" ht="15">
      <c r="A58" t="s">
        <v>59</v>
      </c>
    </row>
    <row r="59" ht="15">
      <c r="A59" t="s">
        <v>59</v>
      </c>
    </row>
    <row r="60" ht="15">
      <c r="A60" t="s">
        <v>0</v>
      </c>
    </row>
    <row r="61" ht="15">
      <c r="A61" t="s">
        <v>0</v>
      </c>
    </row>
  </sheetData>
  <sheetProtection/>
  <mergeCells count="20">
    <mergeCell ref="B19:B22"/>
    <mergeCell ref="A19:A22"/>
    <mergeCell ref="D37:F37"/>
    <mergeCell ref="C36:F36"/>
    <mergeCell ref="G36:K36"/>
    <mergeCell ref="H37:K37"/>
    <mergeCell ref="G37:G38"/>
    <mergeCell ref="C37:C38"/>
    <mergeCell ref="B36:B38"/>
    <mergeCell ref="A36:A38"/>
    <mergeCell ref="B6:D6"/>
    <mergeCell ref="B8:D8"/>
    <mergeCell ref="C20:D20"/>
    <mergeCell ref="E21:F21"/>
    <mergeCell ref="G21:H21"/>
    <mergeCell ref="I21:J21"/>
    <mergeCell ref="E20:J20"/>
    <mergeCell ref="C19:J19"/>
    <mergeCell ref="D21:D22"/>
    <mergeCell ref="C21:C22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6.57421875" style="0" customWidth="1"/>
    <col min="3" max="3" width="9.8515625" style="0" customWidth="1"/>
    <col min="5" max="5" width="10.140625" style="0" customWidth="1"/>
    <col min="7" max="7" width="9.8515625" style="0" customWidth="1"/>
    <col min="9" max="9" width="9.8515625" style="0" customWidth="1"/>
    <col min="11" max="11" width="9.57421875" style="0" customWidth="1"/>
    <col min="13" max="13" width="10.140625" style="0" customWidth="1"/>
    <col min="15" max="15" width="9.7109375" style="0" customWidth="1"/>
    <col min="17" max="17" width="9.8515625" style="0" customWidth="1"/>
    <col min="19" max="19" width="9.57421875" style="0" customWidth="1"/>
    <col min="21" max="21" width="10.140625" style="0" customWidth="1"/>
    <col min="23" max="23" width="10.140625" style="0" customWidth="1"/>
    <col min="25" max="25" width="10.00390625" style="0" customWidth="1"/>
  </cols>
  <sheetData>
    <row r="1" ht="15">
      <c r="A1" t="s">
        <v>237</v>
      </c>
    </row>
    <row r="2" ht="15">
      <c r="A2" t="s">
        <v>0</v>
      </c>
    </row>
    <row r="3" spans="1:26" s="3" customFormat="1" ht="27" customHeight="1">
      <c r="A3" s="67" t="s">
        <v>36</v>
      </c>
      <c r="B3" s="67" t="s">
        <v>37</v>
      </c>
      <c r="C3" s="68" t="s">
        <v>238</v>
      </c>
      <c r="D3" s="85"/>
      <c r="E3" s="85"/>
      <c r="F3" s="85"/>
      <c r="G3" s="85"/>
      <c r="H3" s="85"/>
      <c r="I3" s="85"/>
      <c r="J3" s="84"/>
      <c r="K3" s="71" t="s">
        <v>239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</row>
    <row r="4" spans="1:26" s="3" customFormat="1" ht="15">
      <c r="A4" s="65"/>
      <c r="B4" s="65"/>
      <c r="C4" s="78"/>
      <c r="D4" s="79"/>
      <c r="E4" s="79"/>
      <c r="F4" s="79"/>
      <c r="G4" s="79"/>
      <c r="H4" s="79"/>
      <c r="I4" s="79"/>
      <c r="J4" s="80"/>
      <c r="K4" s="78" t="s">
        <v>240</v>
      </c>
      <c r="L4" s="79"/>
      <c r="M4" s="79"/>
      <c r="N4" s="79"/>
      <c r="O4" s="79"/>
      <c r="P4" s="79"/>
      <c r="Q4" s="79"/>
      <c r="R4" s="80"/>
      <c r="S4" s="71" t="s">
        <v>402</v>
      </c>
      <c r="T4" s="72"/>
      <c r="U4" s="72"/>
      <c r="V4" s="72"/>
      <c r="W4" s="72"/>
      <c r="X4" s="72"/>
      <c r="Y4" s="72"/>
      <c r="Z4" s="73"/>
    </row>
    <row r="5" spans="1:26" s="3" customFormat="1" ht="22.5" customHeight="1">
      <c r="A5" s="65"/>
      <c r="B5" s="65"/>
      <c r="C5" s="68" t="s">
        <v>119</v>
      </c>
      <c r="D5" s="84"/>
      <c r="E5" s="71" t="s">
        <v>85</v>
      </c>
      <c r="F5" s="72"/>
      <c r="G5" s="72"/>
      <c r="H5" s="72"/>
      <c r="I5" s="72"/>
      <c r="J5" s="73"/>
      <c r="K5" s="82" t="s">
        <v>119</v>
      </c>
      <c r="L5" s="83"/>
      <c r="M5" s="71" t="s">
        <v>85</v>
      </c>
      <c r="N5" s="72"/>
      <c r="O5" s="72"/>
      <c r="P5" s="72"/>
      <c r="Q5" s="72"/>
      <c r="R5" s="73"/>
      <c r="S5" s="82" t="s">
        <v>119</v>
      </c>
      <c r="T5" s="83"/>
      <c r="U5" s="71" t="s">
        <v>85</v>
      </c>
      <c r="V5" s="72"/>
      <c r="W5" s="72"/>
      <c r="X5" s="72"/>
      <c r="Y5" s="72"/>
      <c r="Z5" s="73"/>
    </row>
    <row r="6" spans="1:26" s="3" customFormat="1" ht="53.25" customHeight="1">
      <c r="A6" s="65"/>
      <c r="B6" s="65"/>
      <c r="C6" s="78"/>
      <c r="D6" s="80"/>
      <c r="E6" s="71" t="s">
        <v>241</v>
      </c>
      <c r="F6" s="73"/>
      <c r="G6" s="71" t="s">
        <v>242</v>
      </c>
      <c r="H6" s="73"/>
      <c r="I6" s="71" t="s">
        <v>243</v>
      </c>
      <c r="J6" s="73"/>
      <c r="K6" s="78"/>
      <c r="L6" s="80"/>
      <c r="M6" s="71" t="s">
        <v>241</v>
      </c>
      <c r="N6" s="73"/>
      <c r="O6" s="71" t="s">
        <v>242</v>
      </c>
      <c r="P6" s="73"/>
      <c r="Q6" s="71" t="s">
        <v>243</v>
      </c>
      <c r="R6" s="73"/>
      <c r="S6" s="78"/>
      <c r="T6" s="80"/>
      <c r="U6" s="71" t="s">
        <v>241</v>
      </c>
      <c r="V6" s="73"/>
      <c r="W6" s="71" t="s">
        <v>242</v>
      </c>
      <c r="X6" s="73"/>
      <c r="Y6" s="71" t="s">
        <v>243</v>
      </c>
      <c r="Z6" s="73"/>
    </row>
    <row r="7" spans="1:26" s="3" customFormat="1" ht="45">
      <c r="A7" s="66"/>
      <c r="B7" s="66"/>
      <c r="C7" s="36" t="s">
        <v>230</v>
      </c>
      <c r="D7" s="19" t="s">
        <v>231</v>
      </c>
      <c r="E7" s="19" t="s">
        <v>230</v>
      </c>
      <c r="F7" s="19" t="s">
        <v>231</v>
      </c>
      <c r="G7" s="19" t="s">
        <v>230</v>
      </c>
      <c r="H7" s="19" t="s">
        <v>231</v>
      </c>
      <c r="I7" s="19" t="s">
        <v>230</v>
      </c>
      <c r="J7" s="19" t="s">
        <v>231</v>
      </c>
      <c r="K7" s="19" t="s">
        <v>230</v>
      </c>
      <c r="L7" s="19" t="s">
        <v>231</v>
      </c>
      <c r="M7" s="19" t="s">
        <v>230</v>
      </c>
      <c r="N7" s="19" t="s">
        <v>231</v>
      </c>
      <c r="O7" s="19" t="s">
        <v>230</v>
      </c>
      <c r="P7" s="19" t="s">
        <v>231</v>
      </c>
      <c r="Q7" s="19" t="s">
        <v>230</v>
      </c>
      <c r="R7" s="19" t="s">
        <v>231</v>
      </c>
      <c r="S7" s="19" t="s">
        <v>230</v>
      </c>
      <c r="T7" s="19" t="s">
        <v>231</v>
      </c>
      <c r="U7" s="19" t="s">
        <v>230</v>
      </c>
      <c r="V7" s="19" t="s">
        <v>231</v>
      </c>
      <c r="W7" s="19" t="s">
        <v>230</v>
      </c>
      <c r="X7" s="19" t="s">
        <v>231</v>
      </c>
      <c r="Y7" s="15" t="s">
        <v>230</v>
      </c>
      <c r="Z7" s="19" t="s">
        <v>231</v>
      </c>
    </row>
    <row r="8" spans="1:26" s="29" customFormat="1" ht="15">
      <c r="A8" s="26" t="s">
        <v>298</v>
      </c>
      <c r="B8" s="26" t="s">
        <v>299</v>
      </c>
      <c r="C8" s="26" t="s">
        <v>300</v>
      </c>
      <c r="D8" s="26" t="s">
        <v>301</v>
      </c>
      <c r="E8" s="26" t="s">
        <v>302</v>
      </c>
      <c r="F8" s="26" t="s">
        <v>303</v>
      </c>
      <c r="G8" s="26" t="s">
        <v>304</v>
      </c>
      <c r="H8" s="26" t="s">
        <v>305</v>
      </c>
      <c r="I8" s="26" t="s">
        <v>306</v>
      </c>
      <c r="J8" s="26" t="s">
        <v>307</v>
      </c>
      <c r="K8" s="26" t="s">
        <v>308</v>
      </c>
      <c r="L8" s="26" t="s">
        <v>309</v>
      </c>
      <c r="M8" s="26" t="s">
        <v>310</v>
      </c>
      <c r="N8" s="26" t="s">
        <v>311</v>
      </c>
      <c r="O8" s="26" t="s">
        <v>312</v>
      </c>
      <c r="P8" s="26" t="s">
        <v>313</v>
      </c>
      <c r="Q8" s="26" t="s">
        <v>314</v>
      </c>
      <c r="R8" s="26" t="s">
        <v>315</v>
      </c>
      <c r="S8" s="26" t="s">
        <v>316</v>
      </c>
      <c r="T8" s="26" t="s">
        <v>317</v>
      </c>
      <c r="U8" s="26" t="s">
        <v>395</v>
      </c>
      <c r="V8" s="26" t="s">
        <v>396</v>
      </c>
      <c r="W8" s="26" t="s">
        <v>403</v>
      </c>
      <c r="X8" s="26" t="s">
        <v>404</v>
      </c>
      <c r="Y8" s="26" t="s">
        <v>405</v>
      </c>
      <c r="Z8" s="26" t="s">
        <v>406</v>
      </c>
    </row>
    <row r="9" spans="1:26" ht="30">
      <c r="A9" s="19" t="s">
        <v>397</v>
      </c>
      <c r="B9" s="31">
        <v>1000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75">
      <c r="A10" s="19" t="s">
        <v>398</v>
      </c>
      <c r="B10" s="31">
        <v>1100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90">
      <c r="A11" s="19" t="s">
        <v>399</v>
      </c>
      <c r="B11" s="31">
        <v>1101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75">
      <c r="A12" s="19" t="s">
        <v>400</v>
      </c>
      <c r="B12" s="31">
        <v>1102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>
      <c r="A13" s="19" t="s">
        <v>401</v>
      </c>
      <c r="B13" s="31">
        <v>1500</v>
      </c>
      <c r="C13" s="10">
        <v>1</v>
      </c>
      <c r="D13" s="10">
        <v>1</v>
      </c>
      <c r="E13" s="10">
        <v>1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">
      <c r="A14" s="19" t="s">
        <v>75</v>
      </c>
      <c r="B14" s="16">
        <v>9000</v>
      </c>
      <c r="C14" s="10">
        <v>1</v>
      </c>
      <c r="D14" s="10">
        <v>1</v>
      </c>
      <c r="E14" s="10">
        <v>1</v>
      </c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5">
      <c r="A15" t="s">
        <v>59</v>
      </c>
    </row>
    <row r="16" ht="15">
      <c r="A16" t="s">
        <v>59</v>
      </c>
    </row>
    <row r="17" ht="15">
      <c r="A17" t="s">
        <v>59</v>
      </c>
    </row>
    <row r="18" ht="15">
      <c r="A18" t="s">
        <v>59</v>
      </c>
    </row>
    <row r="19" ht="15">
      <c r="A19" t="s">
        <v>0</v>
      </c>
    </row>
    <row r="20" ht="15">
      <c r="A20" t="s">
        <v>0</v>
      </c>
    </row>
  </sheetData>
  <sheetProtection/>
  <mergeCells count="21">
    <mergeCell ref="B3:B7"/>
    <mergeCell ref="A3:A7"/>
    <mergeCell ref="S4:Z4"/>
    <mergeCell ref="Q6:R6"/>
    <mergeCell ref="O6:P6"/>
    <mergeCell ref="M5:R5"/>
    <mergeCell ref="E6:F6"/>
    <mergeCell ref="I6:J6"/>
    <mergeCell ref="U5:Z5"/>
    <mergeCell ref="E5:J5"/>
    <mergeCell ref="K5:L6"/>
    <mergeCell ref="C5:D6"/>
    <mergeCell ref="W6:X6"/>
    <mergeCell ref="S5:T6"/>
    <mergeCell ref="U6:V6"/>
    <mergeCell ref="Y6:Z6"/>
    <mergeCell ref="G6:H6"/>
    <mergeCell ref="K4:R4"/>
    <mergeCell ref="K3:Z3"/>
    <mergeCell ref="M6:N6"/>
    <mergeCell ref="C3:J4"/>
  </mergeCells>
  <printOptions/>
  <pageMargins left="0.36" right="0.41" top="0.7480314960629921" bottom="0.7480314960629921" header="0.31496062992125984" footer="0.31496062992125984"/>
  <pageSetup fitToHeight="1" fitToWidth="1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5.7109375" style="86" customWidth="1"/>
    <col min="2" max="3" width="9.140625" style="86" customWidth="1"/>
    <col min="4" max="4" width="11.00390625" style="86" customWidth="1"/>
    <col min="5" max="5" width="11.421875" style="86" customWidth="1"/>
    <col min="6" max="6" width="11.140625" style="86" customWidth="1"/>
    <col min="7" max="8" width="11.28125" style="86" customWidth="1"/>
    <col min="9" max="9" width="11.00390625" style="86" customWidth="1"/>
    <col min="10" max="10" width="12.00390625" style="86" customWidth="1"/>
    <col min="11" max="11" width="11.00390625" style="86" customWidth="1"/>
    <col min="12" max="12" width="10.57421875" style="86" customWidth="1"/>
    <col min="13" max="13" width="11.28125" style="86" customWidth="1"/>
    <col min="14" max="14" width="11.57421875" style="86" customWidth="1"/>
    <col min="15" max="15" width="12.140625" style="86" customWidth="1"/>
    <col min="16" max="16384" width="9.140625" style="86" customWidth="1"/>
  </cols>
  <sheetData>
    <row r="1" ht="15">
      <c r="A1" s="86" t="s">
        <v>244</v>
      </c>
    </row>
    <row r="2" ht="15">
      <c r="A2" s="86" t="s">
        <v>245</v>
      </c>
    </row>
    <row r="3" ht="15">
      <c r="A3" s="86" t="s">
        <v>0</v>
      </c>
    </row>
    <row r="4" spans="1:15" s="91" customFormat="1" ht="32.25" customHeight="1">
      <c r="A4" s="87" t="s">
        <v>36</v>
      </c>
      <c r="B4" s="87" t="s">
        <v>37</v>
      </c>
      <c r="C4" s="88" t="s">
        <v>246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 s="91" customFormat="1" ht="26.25" customHeight="1">
      <c r="A5" s="92"/>
      <c r="B5" s="92"/>
      <c r="C5" s="87" t="s">
        <v>247</v>
      </c>
      <c r="D5" s="88" t="s">
        <v>85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s="91" customFormat="1" ht="38.25" customHeight="1">
      <c r="A6" s="92"/>
      <c r="B6" s="92"/>
      <c r="C6" s="92"/>
      <c r="D6" s="88" t="s">
        <v>248</v>
      </c>
      <c r="E6" s="89"/>
      <c r="F6" s="89"/>
      <c r="G6" s="89"/>
      <c r="H6" s="89"/>
      <c r="I6" s="90"/>
      <c r="J6" s="88" t="s">
        <v>249</v>
      </c>
      <c r="K6" s="90"/>
      <c r="L6" s="88" t="s">
        <v>222</v>
      </c>
      <c r="M6" s="89"/>
      <c r="N6" s="89"/>
      <c r="O6" s="87" t="s">
        <v>250</v>
      </c>
    </row>
    <row r="7" spans="1:15" s="91" customFormat="1" ht="87.75" customHeight="1">
      <c r="A7" s="93"/>
      <c r="B7" s="93"/>
      <c r="C7" s="93"/>
      <c r="D7" s="94" t="s">
        <v>251</v>
      </c>
      <c r="E7" s="94" t="s">
        <v>252</v>
      </c>
      <c r="F7" s="94" t="s">
        <v>253</v>
      </c>
      <c r="G7" s="94" t="s">
        <v>223</v>
      </c>
      <c r="H7" s="94" t="s">
        <v>254</v>
      </c>
      <c r="I7" s="94" t="s">
        <v>255</v>
      </c>
      <c r="J7" s="94" t="s">
        <v>256</v>
      </c>
      <c r="K7" s="94" t="s">
        <v>249</v>
      </c>
      <c r="L7" s="94" t="s">
        <v>257</v>
      </c>
      <c r="M7" s="94" t="s">
        <v>258</v>
      </c>
      <c r="N7" s="94" t="s">
        <v>259</v>
      </c>
      <c r="O7" s="93"/>
    </row>
    <row r="8" spans="1:15" s="96" customFormat="1" ht="15">
      <c r="A8" s="95" t="s">
        <v>298</v>
      </c>
      <c r="B8" s="95" t="s">
        <v>299</v>
      </c>
      <c r="C8" s="95" t="s">
        <v>300</v>
      </c>
      <c r="D8" s="95" t="s">
        <v>301</v>
      </c>
      <c r="E8" s="95" t="s">
        <v>302</v>
      </c>
      <c r="F8" s="95" t="s">
        <v>303</v>
      </c>
      <c r="G8" s="95" t="s">
        <v>304</v>
      </c>
      <c r="H8" s="95" t="s">
        <v>305</v>
      </c>
      <c r="I8" s="95" t="s">
        <v>306</v>
      </c>
      <c r="J8" s="95" t="s">
        <v>307</v>
      </c>
      <c r="K8" s="95" t="s">
        <v>308</v>
      </c>
      <c r="L8" s="95" t="s">
        <v>309</v>
      </c>
      <c r="M8" s="95" t="s">
        <v>310</v>
      </c>
      <c r="N8" s="95" t="s">
        <v>311</v>
      </c>
      <c r="O8" s="95" t="s">
        <v>312</v>
      </c>
    </row>
    <row r="9" spans="1:15" ht="30">
      <c r="A9" s="97" t="s">
        <v>397</v>
      </c>
      <c r="B9" s="98">
        <v>1000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75">
      <c r="A10" s="97" t="s">
        <v>398</v>
      </c>
      <c r="B10" s="98">
        <v>1100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90">
      <c r="A11" s="97" t="s">
        <v>399</v>
      </c>
      <c r="B11" s="98">
        <v>1101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75">
      <c r="A12" s="97" t="s">
        <v>400</v>
      </c>
      <c r="B12" s="98">
        <v>1102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ht="15">
      <c r="A13" s="97" t="s">
        <v>401</v>
      </c>
      <c r="B13" s="98">
        <v>1500</v>
      </c>
      <c r="C13" s="99">
        <f>D13+E13+F13+G13+H13+I13+J13+K13+L13+M13+N13+O13</f>
        <v>511887.88</v>
      </c>
      <c r="D13" s="99">
        <v>93479</v>
      </c>
      <c r="E13" s="99">
        <v>26000</v>
      </c>
      <c r="F13" s="99">
        <v>8145.28</v>
      </c>
      <c r="G13" s="99"/>
      <c r="H13" s="99">
        <v>22367</v>
      </c>
      <c r="I13" s="99">
        <v>39151.34</v>
      </c>
      <c r="J13" s="99"/>
      <c r="K13" s="99"/>
      <c r="L13" s="99">
        <v>322745.26</v>
      </c>
      <c r="M13" s="99"/>
      <c r="N13" s="99"/>
      <c r="O13" s="99">
        <v>0</v>
      </c>
    </row>
    <row r="14" spans="1:15" ht="15">
      <c r="A14" s="97" t="s">
        <v>75</v>
      </c>
      <c r="B14" s="35">
        <v>9000</v>
      </c>
      <c r="C14" s="99">
        <f>C13</f>
        <v>511887.88</v>
      </c>
      <c r="D14" s="99">
        <f aca="true" t="shared" si="0" ref="D14:O14">D13</f>
        <v>93479</v>
      </c>
      <c r="E14" s="99">
        <f t="shared" si="0"/>
        <v>26000</v>
      </c>
      <c r="F14" s="99">
        <f t="shared" si="0"/>
        <v>8145.28</v>
      </c>
      <c r="G14" s="99">
        <f t="shared" si="0"/>
        <v>0</v>
      </c>
      <c r="H14" s="99">
        <f t="shared" si="0"/>
        <v>22367</v>
      </c>
      <c r="I14" s="99">
        <f t="shared" si="0"/>
        <v>39151.34</v>
      </c>
      <c r="J14" s="99">
        <f t="shared" si="0"/>
        <v>0</v>
      </c>
      <c r="K14" s="99">
        <f t="shared" si="0"/>
        <v>0</v>
      </c>
      <c r="L14" s="99">
        <f t="shared" si="0"/>
        <v>322745.26</v>
      </c>
      <c r="M14" s="99">
        <f t="shared" si="0"/>
        <v>0</v>
      </c>
      <c r="N14" s="99">
        <f t="shared" si="0"/>
        <v>0</v>
      </c>
      <c r="O14" s="99">
        <f t="shared" si="0"/>
        <v>0</v>
      </c>
    </row>
    <row r="17" ht="15">
      <c r="A17" s="86" t="s">
        <v>22</v>
      </c>
    </row>
    <row r="18" spans="1:13" ht="15">
      <c r="A18" s="86" t="s">
        <v>340</v>
      </c>
      <c r="B18" s="100" t="s">
        <v>435</v>
      </c>
      <c r="C18" s="100"/>
      <c r="D18" s="101"/>
      <c r="E18" s="102"/>
      <c r="F18" s="101"/>
      <c r="G18" s="100" t="s">
        <v>437</v>
      </c>
      <c r="H18" s="100"/>
      <c r="I18" s="101"/>
      <c r="J18" s="101"/>
      <c r="K18" s="101"/>
      <c r="L18" s="101"/>
      <c r="M18" s="101"/>
    </row>
    <row r="19" spans="1:12" ht="15">
      <c r="A19" s="86" t="s">
        <v>339</v>
      </c>
      <c r="B19" s="86" t="s">
        <v>436</v>
      </c>
      <c r="E19" s="101" t="s">
        <v>123</v>
      </c>
      <c r="F19" s="101"/>
      <c r="G19" s="101" t="s">
        <v>23</v>
      </c>
      <c r="H19" s="101"/>
      <c r="I19" s="101"/>
      <c r="J19" s="101"/>
      <c r="K19" s="101"/>
      <c r="L19" s="101"/>
    </row>
    <row r="20" spans="5:12" ht="15">
      <c r="E20" s="101"/>
      <c r="F20" s="101"/>
      <c r="G20" s="101"/>
      <c r="H20" s="101"/>
      <c r="I20" s="101"/>
      <c r="J20" s="101"/>
      <c r="K20" s="101"/>
      <c r="L20" s="101"/>
    </row>
    <row r="21" spans="1:13" ht="15">
      <c r="A21" s="86" t="s">
        <v>117</v>
      </c>
      <c r="B21" s="100" t="s">
        <v>435</v>
      </c>
      <c r="C21" s="100"/>
      <c r="D21" s="101"/>
      <c r="E21" s="100" t="s">
        <v>437</v>
      </c>
      <c r="F21" s="100"/>
      <c r="G21" s="101"/>
      <c r="H21" s="102" t="s">
        <v>438</v>
      </c>
      <c r="I21" s="101"/>
      <c r="J21" s="101"/>
      <c r="K21" s="101"/>
      <c r="L21" s="101"/>
      <c r="M21" s="101"/>
    </row>
    <row r="22" spans="2:12" ht="15">
      <c r="B22" s="86" t="s">
        <v>436</v>
      </c>
      <c r="D22" s="101"/>
      <c r="E22" s="101" t="s">
        <v>124</v>
      </c>
      <c r="F22" s="101"/>
      <c r="G22" s="101"/>
      <c r="H22" s="101" t="s">
        <v>24</v>
      </c>
      <c r="I22" s="101"/>
      <c r="J22" s="101"/>
      <c r="K22" s="101"/>
      <c r="L22" s="101"/>
    </row>
  </sheetData>
  <sheetProtection/>
  <mergeCells count="13">
    <mergeCell ref="A4:A7"/>
    <mergeCell ref="L6:N6"/>
    <mergeCell ref="J6:K6"/>
    <mergeCell ref="D6:I6"/>
    <mergeCell ref="O6:O7"/>
    <mergeCell ref="D5:O5"/>
    <mergeCell ref="C5:C7"/>
    <mergeCell ref="B18:C18"/>
    <mergeCell ref="G18:H18"/>
    <mergeCell ref="B21:C21"/>
    <mergeCell ref="E21:F21"/>
    <mergeCell ref="C4:O4"/>
    <mergeCell ref="B4:B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8.00390625" style="0" customWidth="1"/>
    <col min="2" max="2" width="10.00390625" style="0" customWidth="1"/>
    <col min="3" max="3" width="14.8515625" style="0" customWidth="1"/>
    <col min="4" max="4" width="18.7109375" style="0" customWidth="1"/>
    <col min="5" max="5" width="11.7109375" style="0" customWidth="1"/>
    <col min="6" max="6" width="10.7109375" style="0" customWidth="1"/>
  </cols>
  <sheetData>
    <row r="1" ht="15">
      <c r="B1" s="5" t="s">
        <v>25</v>
      </c>
    </row>
    <row r="2" spans="1:6" ht="15">
      <c r="A2" t="s">
        <v>0</v>
      </c>
      <c r="F2" s="8" t="s">
        <v>27</v>
      </c>
    </row>
    <row r="3" spans="1:6" ht="15">
      <c r="A3" t="s">
        <v>0</v>
      </c>
      <c r="B3" s="4" t="s">
        <v>261</v>
      </c>
      <c r="C3" s="6" t="s">
        <v>295</v>
      </c>
      <c r="D3" t="str">
        <f>шапка!E6</f>
        <v>2024 г</v>
      </c>
      <c r="F3" s="9"/>
    </row>
    <row r="4" spans="1:6" ht="15">
      <c r="A4" t="s">
        <v>0</v>
      </c>
      <c r="E4" s="4" t="s">
        <v>28</v>
      </c>
      <c r="F4" s="40">
        <f>шапка!I6</f>
        <v>45292</v>
      </c>
    </row>
    <row r="5" spans="5:6" ht="15">
      <c r="E5" s="4" t="s">
        <v>29</v>
      </c>
      <c r="F5" s="8">
        <v>7117010268</v>
      </c>
    </row>
    <row r="6" spans="1:6" ht="15">
      <c r="A6" t="s">
        <v>9</v>
      </c>
      <c r="B6" s="54" t="s">
        <v>420</v>
      </c>
      <c r="C6" s="54"/>
      <c r="D6" s="54"/>
      <c r="E6" s="4" t="s">
        <v>30</v>
      </c>
      <c r="F6" s="8">
        <v>711701001</v>
      </c>
    </row>
    <row r="7" spans="1:6" ht="15">
      <c r="A7" t="s">
        <v>26</v>
      </c>
      <c r="E7" s="4"/>
      <c r="F7" s="9"/>
    </row>
    <row r="8" spans="1:6" ht="49.5" customHeight="1">
      <c r="A8" s="3" t="s">
        <v>12</v>
      </c>
      <c r="B8" s="58" t="s">
        <v>294</v>
      </c>
      <c r="C8" s="58"/>
      <c r="D8" s="58"/>
      <c r="E8" s="4" t="s">
        <v>31</v>
      </c>
      <c r="F8" s="8"/>
    </row>
    <row r="9" spans="5:6" ht="15">
      <c r="E9" s="4"/>
      <c r="F9" s="9"/>
    </row>
    <row r="10" spans="1:6" ht="15">
      <c r="A10" t="s">
        <v>14</v>
      </c>
      <c r="E10" s="4" t="s">
        <v>32</v>
      </c>
      <c r="F10" s="8"/>
    </row>
    <row r="11" spans="5:6" ht="15">
      <c r="E11" s="4"/>
      <c r="F11" s="11"/>
    </row>
    <row r="12" spans="1:6" ht="15">
      <c r="A12" t="s">
        <v>16</v>
      </c>
      <c r="E12" s="4"/>
      <c r="F12" s="9"/>
    </row>
    <row r="13" spans="5:6" ht="15">
      <c r="E13" s="4"/>
      <c r="F13" s="8"/>
    </row>
    <row r="14" spans="1:6" ht="15">
      <c r="A14" t="s">
        <v>33</v>
      </c>
      <c r="E14" s="4" t="s">
        <v>34</v>
      </c>
      <c r="F14" s="11">
        <v>383</v>
      </c>
    </row>
    <row r="15" spans="1:6" ht="15">
      <c r="A15" t="s">
        <v>0</v>
      </c>
      <c r="F15" s="9"/>
    </row>
    <row r="17" spans="1:2" ht="15">
      <c r="A17" t="s">
        <v>0</v>
      </c>
      <c r="B17" t="s">
        <v>35</v>
      </c>
    </row>
    <row r="19" spans="1:6" ht="15">
      <c r="A19" s="8" t="s">
        <v>36</v>
      </c>
      <c r="B19" s="55" t="s">
        <v>37</v>
      </c>
      <c r="C19" s="12" t="s">
        <v>293</v>
      </c>
      <c r="D19" s="14"/>
      <c r="E19" s="55" t="s">
        <v>38</v>
      </c>
      <c r="F19" s="55" t="s">
        <v>39</v>
      </c>
    </row>
    <row r="20" spans="1:6" ht="15">
      <c r="A20" s="11" t="s">
        <v>0</v>
      </c>
      <c r="B20" s="56"/>
      <c r="C20" s="8" t="s">
        <v>441</v>
      </c>
      <c r="D20" s="8" t="s">
        <v>419</v>
      </c>
      <c r="E20" s="56"/>
      <c r="F20" s="56"/>
    </row>
    <row r="21" spans="1:6" ht="47.25" customHeight="1">
      <c r="A21" s="9"/>
      <c r="B21" s="57"/>
      <c r="C21" s="15" t="s">
        <v>40</v>
      </c>
      <c r="D21" s="15" t="s">
        <v>41</v>
      </c>
      <c r="E21" s="57"/>
      <c r="F21" s="57"/>
    </row>
    <row r="22" spans="1:6" ht="15">
      <c r="A22" s="16">
        <v>1</v>
      </c>
      <c r="B22" s="16">
        <v>2</v>
      </c>
      <c r="C22" s="16">
        <v>3</v>
      </c>
      <c r="D22" s="16">
        <v>4</v>
      </c>
      <c r="E22" s="16">
        <v>5</v>
      </c>
      <c r="F22" s="16">
        <v>6</v>
      </c>
    </row>
    <row r="23" spans="1:6" ht="30" customHeight="1">
      <c r="A23" s="17" t="s">
        <v>42</v>
      </c>
      <c r="B23" s="18" t="s">
        <v>262</v>
      </c>
      <c r="C23" s="10"/>
      <c r="D23" s="10"/>
      <c r="E23" s="10"/>
      <c r="F23" s="10"/>
    </row>
    <row r="24" spans="1:6" ht="17.25" customHeight="1">
      <c r="A24" s="19" t="s">
        <v>43</v>
      </c>
      <c r="B24" s="18" t="s">
        <v>263</v>
      </c>
      <c r="C24" s="10"/>
      <c r="D24" s="10"/>
      <c r="E24" s="10"/>
      <c r="F24" s="10"/>
    </row>
    <row r="25" spans="1:6" ht="17.25" customHeight="1">
      <c r="A25" s="19" t="s">
        <v>44</v>
      </c>
      <c r="B25" s="18" t="s">
        <v>264</v>
      </c>
      <c r="C25" s="10"/>
      <c r="D25" s="10"/>
      <c r="E25" s="10"/>
      <c r="F25" s="10"/>
    </row>
    <row r="26" spans="1:6" ht="17.25" customHeight="1">
      <c r="A26" s="19" t="s">
        <v>45</v>
      </c>
      <c r="B26" s="18" t="s">
        <v>265</v>
      </c>
      <c r="C26" s="10"/>
      <c r="D26" s="10"/>
      <c r="E26" s="10"/>
      <c r="F26" s="10"/>
    </row>
    <row r="27" spans="1:6" ht="17.25" customHeight="1">
      <c r="A27" s="19" t="s">
        <v>46</v>
      </c>
      <c r="B27" s="18" t="s">
        <v>266</v>
      </c>
      <c r="C27" s="13"/>
      <c r="D27" s="10"/>
      <c r="E27" s="10"/>
      <c r="F27" s="10"/>
    </row>
    <row r="28" spans="1:6" ht="17.25" customHeight="1">
      <c r="A28" s="20" t="s">
        <v>47</v>
      </c>
      <c r="B28" s="11"/>
      <c r="C28" s="8"/>
      <c r="D28" s="8"/>
      <c r="E28" s="10"/>
      <c r="F28" s="8"/>
    </row>
    <row r="29" spans="1:6" ht="17.25" customHeight="1">
      <c r="A29" s="15" t="s">
        <v>48</v>
      </c>
      <c r="B29" s="21" t="s">
        <v>267</v>
      </c>
      <c r="C29" s="9"/>
      <c r="D29" s="9"/>
      <c r="E29" s="10"/>
      <c r="F29" s="9"/>
    </row>
    <row r="30" spans="1:6" ht="17.25" customHeight="1">
      <c r="A30" s="19" t="s">
        <v>49</v>
      </c>
      <c r="B30" s="18" t="s">
        <v>268</v>
      </c>
      <c r="C30" s="10"/>
      <c r="D30" s="10"/>
      <c r="E30" s="10"/>
      <c r="F30" s="10"/>
    </row>
    <row r="31" spans="1:6" ht="17.25" customHeight="1">
      <c r="A31" s="19" t="s">
        <v>50</v>
      </c>
      <c r="B31" s="18" t="s">
        <v>269</v>
      </c>
      <c r="C31" s="10"/>
      <c r="D31" s="10"/>
      <c r="E31" s="10"/>
      <c r="F31" s="10"/>
    </row>
    <row r="32" spans="1:6" ht="17.25" customHeight="1">
      <c r="A32" s="20" t="s">
        <v>51</v>
      </c>
      <c r="B32" s="8"/>
      <c r="C32" s="8"/>
      <c r="D32" s="8"/>
      <c r="E32" s="10"/>
      <c r="F32" s="8"/>
    </row>
    <row r="33" spans="1:6" ht="17.25" customHeight="1">
      <c r="A33" s="15" t="s">
        <v>52</v>
      </c>
      <c r="B33" s="21" t="s">
        <v>270</v>
      </c>
      <c r="C33" s="9"/>
      <c r="D33" s="9"/>
      <c r="E33" s="10"/>
      <c r="F33" s="9"/>
    </row>
    <row r="34" spans="1:6" ht="17.25" customHeight="1">
      <c r="A34" s="19" t="s">
        <v>53</v>
      </c>
      <c r="B34" s="18" t="s">
        <v>271</v>
      </c>
      <c r="C34" s="10"/>
      <c r="D34" s="10"/>
      <c r="E34" s="10"/>
      <c r="F34" s="10"/>
    </row>
    <row r="35" spans="1:6" ht="17.25" customHeight="1">
      <c r="A35" s="19" t="s">
        <v>54</v>
      </c>
      <c r="B35" s="18" t="s">
        <v>272</v>
      </c>
      <c r="C35" s="10"/>
      <c r="D35" s="10"/>
      <c r="E35" s="10"/>
      <c r="F35" s="10"/>
    </row>
    <row r="36" spans="1:6" ht="17.25" customHeight="1">
      <c r="A36" s="20" t="s">
        <v>47</v>
      </c>
      <c r="B36" s="8"/>
      <c r="C36" s="8"/>
      <c r="D36" s="8"/>
      <c r="E36" s="10"/>
      <c r="F36" s="8"/>
    </row>
    <row r="37" spans="1:6" ht="17.25" customHeight="1">
      <c r="A37" s="15" t="s">
        <v>55</v>
      </c>
      <c r="B37" s="21" t="s">
        <v>273</v>
      </c>
      <c r="C37" s="9"/>
      <c r="D37" s="9"/>
      <c r="E37" s="10"/>
      <c r="F37" s="9"/>
    </row>
    <row r="38" spans="1:6" ht="17.25" customHeight="1">
      <c r="A38" s="19" t="s">
        <v>56</v>
      </c>
      <c r="B38" s="18" t="s">
        <v>274</v>
      </c>
      <c r="C38" s="10"/>
      <c r="D38" s="10"/>
      <c r="E38" s="10"/>
      <c r="F38" s="10"/>
    </row>
    <row r="39" spans="1:6" ht="17.25" customHeight="1">
      <c r="A39" s="19" t="s">
        <v>57</v>
      </c>
      <c r="B39" s="18" t="s">
        <v>275</v>
      </c>
      <c r="C39" s="10"/>
      <c r="D39" s="10"/>
      <c r="E39" s="10"/>
      <c r="F39" s="10"/>
    </row>
    <row r="40" spans="1:6" ht="17.25" customHeight="1">
      <c r="A40" s="19" t="s">
        <v>58</v>
      </c>
      <c r="B40" s="18" t="s">
        <v>276</v>
      </c>
      <c r="C40" s="10"/>
      <c r="D40" s="10"/>
      <c r="E40" s="10"/>
      <c r="F40" s="10"/>
    </row>
    <row r="41" spans="1:6" ht="17.25" customHeight="1">
      <c r="A41" s="19" t="s">
        <v>60</v>
      </c>
      <c r="B41" s="18" t="s">
        <v>277</v>
      </c>
      <c r="C41" s="10"/>
      <c r="D41" s="10"/>
      <c r="E41" s="10"/>
      <c r="F41" s="10"/>
    </row>
    <row r="42" spans="1:6" ht="17.25" customHeight="1">
      <c r="A42" s="19" t="s">
        <v>61</v>
      </c>
      <c r="B42" s="18" t="s">
        <v>278</v>
      </c>
      <c r="C42" s="10"/>
      <c r="D42" s="10"/>
      <c r="E42" s="10"/>
      <c r="F42" s="10"/>
    </row>
    <row r="43" spans="1:6" ht="17.25" customHeight="1">
      <c r="A43" s="19" t="s">
        <v>62</v>
      </c>
      <c r="B43" s="18" t="s">
        <v>279</v>
      </c>
      <c r="C43" s="10"/>
      <c r="D43" s="10"/>
      <c r="E43" s="10"/>
      <c r="F43" s="10"/>
    </row>
    <row r="44" spans="1:6" ht="17.25" customHeight="1">
      <c r="A44" s="19" t="s">
        <v>63</v>
      </c>
      <c r="B44" s="18" t="s">
        <v>280</v>
      </c>
      <c r="C44" s="10"/>
      <c r="D44" s="10"/>
      <c r="E44" s="10"/>
      <c r="F44" s="10"/>
    </row>
    <row r="45" spans="1:6" ht="17.25" customHeight="1">
      <c r="A45" s="19" t="s">
        <v>64</v>
      </c>
      <c r="B45" s="18" t="s">
        <v>281</v>
      </c>
      <c r="C45" s="10"/>
      <c r="D45" s="10"/>
      <c r="E45" s="10"/>
      <c r="F45" s="10"/>
    </row>
    <row r="46" spans="1:6" ht="17.25" customHeight="1">
      <c r="A46" s="19" t="s">
        <v>65</v>
      </c>
      <c r="B46" s="18" t="s">
        <v>282</v>
      </c>
      <c r="C46" s="10"/>
      <c r="D46" s="10"/>
      <c r="E46" s="10"/>
      <c r="F46" s="10"/>
    </row>
    <row r="47" spans="1:6" ht="17.25" customHeight="1">
      <c r="A47" s="19" t="s">
        <v>66</v>
      </c>
      <c r="B47" s="18" t="s">
        <v>283</v>
      </c>
      <c r="C47" s="10"/>
      <c r="D47" s="10"/>
      <c r="E47" s="10"/>
      <c r="F47" s="10"/>
    </row>
    <row r="48" spans="1:6" ht="17.25" customHeight="1">
      <c r="A48" s="19" t="s">
        <v>67</v>
      </c>
      <c r="B48" s="18" t="s">
        <v>284</v>
      </c>
      <c r="C48" s="10"/>
      <c r="D48" s="10"/>
      <c r="E48" s="10"/>
      <c r="F48" s="10"/>
    </row>
    <row r="49" spans="1:6" ht="17.25" customHeight="1">
      <c r="A49" s="19" t="s">
        <v>68</v>
      </c>
      <c r="B49" s="18" t="s">
        <v>285</v>
      </c>
      <c r="C49" s="10"/>
      <c r="D49" s="10"/>
      <c r="E49" s="10"/>
      <c r="F49" s="10"/>
    </row>
    <row r="50" spans="1:6" ht="17.25" customHeight="1">
      <c r="A50" s="19" t="s">
        <v>69</v>
      </c>
      <c r="B50" s="18" t="s">
        <v>286</v>
      </c>
      <c r="C50" s="10"/>
      <c r="D50" s="10"/>
      <c r="E50" s="10"/>
      <c r="F50" s="10"/>
    </row>
    <row r="51" spans="1:6" ht="17.25" customHeight="1">
      <c r="A51" s="19" t="s">
        <v>70</v>
      </c>
      <c r="B51" s="18" t="s">
        <v>287</v>
      </c>
      <c r="C51" s="10"/>
      <c r="D51" s="10"/>
      <c r="E51" s="10"/>
      <c r="F51" s="10"/>
    </row>
    <row r="52" spans="1:6" ht="17.25" customHeight="1">
      <c r="A52" s="19" t="s">
        <v>71</v>
      </c>
      <c r="B52" s="18" t="s">
        <v>288</v>
      </c>
      <c r="C52" s="10"/>
      <c r="D52" s="10"/>
      <c r="E52" s="10"/>
      <c r="F52" s="10"/>
    </row>
    <row r="53" spans="1:6" ht="17.25" customHeight="1">
      <c r="A53" s="19" t="s">
        <v>72</v>
      </c>
      <c r="B53" s="18" t="s">
        <v>289</v>
      </c>
      <c r="C53" s="10"/>
      <c r="D53" s="10"/>
      <c r="E53" s="10"/>
      <c r="F53" s="10"/>
    </row>
    <row r="54" spans="1:6" ht="17.25" customHeight="1">
      <c r="A54" s="19" t="s">
        <v>73</v>
      </c>
      <c r="B54" s="18" t="s">
        <v>290</v>
      </c>
      <c r="C54" s="10"/>
      <c r="D54" s="10"/>
      <c r="E54" s="10"/>
      <c r="F54" s="10"/>
    </row>
    <row r="55" spans="1:6" ht="17.25" customHeight="1">
      <c r="A55" s="19" t="s">
        <v>74</v>
      </c>
      <c r="B55" s="18" t="s">
        <v>291</v>
      </c>
      <c r="C55" s="10"/>
      <c r="D55" s="10"/>
      <c r="E55" s="10"/>
      <c r="F55" s="10"/>
    </row>
    <row r="56" spans="1:6" ht="17.25" customHeight="1">
      <c r="A56" s="19"/>
      <c r="B56" s="10"/>
      <c r="C56" s="10"/>
      <c r="D56" s="10"/>
      <c r="E56" s="10"/>
      <c r="F56" s="10"/>
    </row>
    <row r="57" spans="1:6" ht="17.25" customHeight="1">
      <c r="A57" s="19" t="s">
        <v>75</v>
      </c>
      <c r="B57" s="18" t="s">
        <v>292</v>
      </c>
      <c r="C57" s="10">
        <f>C23+C24+C25+C26+C27+C31+C34+C35+C44+C53+C54+C55</f>
        <v>0</v>
      </c>
      <c r="D57" s="10">
        <f>D23+D24+D25+D26+D27+D31+D34+D35+D44+D53+D54+D55</f>
        <v>0</v>
      </c>
      <c r="E57" s="10"/>
      <c r="F57" s="22">
        <v>1</v>
      </c>
    </row>
    <row r="58" ht="15">
      <c r="A58" s="3"/>
    </row>
    <row r="59" ht="15">
      <c r="A59" s="3"/>
    </row>
    <row r="60" ht="15">
      <c r="A60" s="3" t="s">
        <v>59</v>
      </c>
    </row>
    <row r="61" ht="15">
      <c r="A61" s="3" t="s">
        <v>0</v>
      </c>
    </row>
    <row r="62" ht="15">
      <c r="A62" s="3"/>
    </row>
  </sheetData>
  <sheetProtection/>
  <mergeCells count="5">
    <mergeCell ref="E19:E21"/>
    <mergeCell ref="F19:F21"/>
    <mergeCell ref="B19:B21"/>
    <mergeCell ref="B6:D6"/>
    <mergeCell ref="B8:D8"/>
  </mergeCells>
  <printOptions/>
  <pageMargins left="0.7086614173228347" right="0.7086614173228347" top="0.7480314960629921" bottom="0.53" header="0.31496062992125984" footer="0.31496062992125984"/>
  <pageSetup fitToHeight="2" fitToWidth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8.8515625" style="0" customWidth="1"/>
    <col min="3" max="3" width="14.421875" style="0" customWidth="1"/>
    <col min="4" max="4" width="10.7109375" style="0" customWidth="1"/>
    <col min="5" max="5" width="11.421875" style="0" customWidth="1"/>
    <col min="6" max="6" width="11.00390625" style="0" customWidth="1"/>
    <col min="7" max="7" width="10.8515625" style="0" customWidth="1"/>
    <col min="8" max="8" width="10.28125" style="0" customWidth="1"/>
    <col min="9" max="9" width="9.8515625" style="0" customWidth="1"/>
    <col min="10" max="10" width="11.00390625" style="0" customWidth="1"/>
    <col min="11" max="11" width="11.8515625" style="0" customWidth="1"/>
    <col min="12" max="12" width="10.57421875" style="0" customWidth="1"/>
  </cols>
  <sheetData>
    <row r="1" ht="15">
      <c r="D1" s="5" t="s">
        <v>76</v>
      </c>
    </row>
    <row r="2" ht="15">
      <c r="A2" t="s">
        <v>0</v>
      </c>
    </row>
    <row r="3" spans="1:27" ht="26.25" customHeight="1">
      <c r="A3" s="67" t="s">
        <v>36</v>
      </c>
      <c r="B3" s="67" t="s">
        <v>37</v>
      </c>
      <c r="C3" s="67" t="s">
        <v>77</v>
      </c>
      <c r="D3" s="68" t="s">
        <v>78</v>
      </c>
      <c r="E3" s="62" t="s">
        <v>79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25"/>
      <c r="V3" s="3"/>
      <c r="W3" s="3"/>
      <c r="X3" s="3"/>
      <c r="Y3" s="3"/>
      <c r="Z3" s="3"/>
      <c r="AA3" s="3"/>
    </row>
    <row r="4" spans="1:27" ht="26.25" customHeight="1">
      <c r="A4" s="65"/>
      <c r="B4" s="65"/>
      <c r="C4" s="65"/>
      <c r="D4" s="65"/>
      <c r="E4" s="59" t="s">
        <v>80</v>
      </c>
      <c r="F4" s="59" t="s">
        <v>81</v>
      </c>
      <c r="G4" s="59" t="s">
        <v>82</v>
      </c>
      <c r="H4" s="59" t="s">
        <v>81</v>
      </c>
      <c r="I4" s="69" t="s">
        <v>83</v>
      </c>
      <c r="J4" s="50"/>
      <c r="K4" s="50"/>
      <c r="L4" s="70"/>
      <c r="M4" s="65" t="s">
        <v>84</v>
      </c>
      <c r="N4" s="59" t="s">
        <v>81</v>
      </c>
      <c r="O4" s="59" t="s">
        <v>296</v>
      </c>
      <c r="P4" s="59" t="s">
        <v>81</v>
      </c>
      <c r="Q4" s="69" t="s">
        <v>51</v>
      </c>
      <c r="R4" s="50"/>
      <c r="S4" s="50"/>
      <c r="T4" s="70"/>
      <c r="U4" s="3"/>
      <c r="V4" s="3"/>
      <c r="W4" s="3"/>
      <c r="X4" s="3"/>
      <c r="Y4" s="3"/>
      <c r="Z4" s="3"/>
      <c r="AA4" s="3"/>
    </row>
    <row r="5" spans="1:27" ht="21.75" customHeight="1">
      <c r="A5" s="65"/>
      <c r="B5" s="65"/>
      <c r="C5" s="65"/>
      <c r="D5" s="65"/>
      <c r="E5" s="59"/>
      <c r="F5" s="59"/>
      <c r="G5" s="59"/>
      <c r="H5" s="59"/>
      <c r="I5" s="62" t="s">
        <v>85</v>
      </c>
      <c r="J5" s="63"/>
      <c r="K5" s="63"/>
      <c r="L5" s="64"/>
      <c r="M5" s="65"/>
      <c r="N5" s="59"/>
      <c r="O5" s="59"/>
      <c r="P5" s="59"/>
      <c r="Q5" s="59" t="s">
        <v>86</v>
      </c>
      <c r="R5" s="61" t="s">
        <v>81</v>
      </c>
      <c r="S5" s="61" t="s">
        <v>297</v>
      </c>
      <c r="T5" s="61" t="s">
        <v>81</v>
      </c>
      <c r="U5" s="3"/>
      <c r="V5" s="3"/>
      <c r="W5" s="3"/>
      <c r="X5" s="3"/>
      <c r="Y5" s="3"/>
      <c r="Z5" s="3"/>
      <c r="AA5" s="3"/>
    </row>
    <row r="6" spans="1:27" ht="102.75" customHeight="1">
      <c r="A6" s="66"/>
      <c r="B6" s="66"/>
      <c r="C6" s="66"/>
      <c r="D6" s="66"/>
      <c r="E6" s="60"/>
      <c r="F6" s="60"/>
      <c r="G6" s="60"/>
      <c r="H6" s="60"/>
      <c r="I6" s="23" t="s">
        <v>87</v>
      </c>
      <c r="J6" s="24" t="s">
        <v>81</v>
      </c>
      <c r="K6" s="19" t="s">
        <v>88</v>
      </c>
      <c r="L6" s="19" t="s">
        <v>81</v>
      </c>
      <c r="M6" s="66"/>
      <c r="N6" s="60"/>
      <c r="O6" s="60"/>
      <c r="P6" s="60"/>
      <c r="Q6" s="60"/>
      <c r="R6" s="60"/>
      <c r="S6" s="60"/>
      <c r="T6" s="60"/>
      <c r="U6" s="3"/>
      <c r="V6" s="3"/>
      <c r="W6" s="3"/>
      <c r="X6" s="3"/>
      <c r="Y6" s="3"/>
      <c r="Z6" s="3"/>
      <c r="AA6" s="3"/>
    </row>
    <row r="7" spans="1:27" ht="15">
      <c r="A7" s="26" t="s">
        <v>298</v>
      </c>
      <c r="B7" s="26" t="s">
        <v>299</v>
      </c>
      <c r="C7" s="26" t="s">
        <v>300</v>
      </c>
      <c r="D7" s="26" t="s">
        <v>301</v>
      </c>
      <c r="E7" s="26" t="s">
        <v>302</v>
      </c>
      <c r="F7" s="26" t="s">
        <v>303</v>
      </c>
      <c r="G7" s="26" t="s">
        <v>304</v>
      </c>
      <c r="H7" s="26" t="s">
        <v>305</v>
      </c>
      <c r="I7" s="26" t="s">
        <v>306</v>
      </c>
      <c r="J7" s="26" t="s">
        <v>307</v>
      </c>
      <c r="K7" s="26" t="s">
        <v>308</v>
      </c>
      <c r="L7" s="26" t="s">
        <v>309</v>
      </c>
      <c r="M7" s="26" t="s">
        <v>310</v>
      </c>
      <c r="N7" s="26" t="s">
        <v>311</v>
      </c>
      <c r="O7" s="26" t="s">
        <v>312</v>
      </c>
      <c r="P7" s="26" t="s">
        <v>313</v>
      </c>
      <c r="Q7" s="26" t="s">
        <v>314</v>
      </c>
      <c r="R7" s="26" t="s">
        <v>315</v>
      </c>
      <c r="S7" s="26" t="s">
        <v>316</v>
      </c>
      <c r="T7" s="26" t="s">
        <v>317</v>
      </c>
      <c r="U7" s="3"/>
      <c r="V7" s="3"/>
      <c r="W7" s="3"/>
      <c r="X7" s="3"/>
      <c r="Y7" s="3"/>
      <c r="Z7" s="3"/>
      <c r="AA7" s="3"/>
    </row>
    <row r="8" spans="1:20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45">
      <c r="A9" s="19" t="s">
        <v>89</v>
      </c>
      <c r="B9" s="18" t="s">
        <v>262</v>
      </c>
      <c r="C9" s="44">
        <f>10423592.53+411345.8</f>
        <v>10834938.33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4.5" customHeight="1">
      <c r="A10" s="19" t="s">
        <v>90</v>
      </c>
      <c r="B10" s="18" t="s">
        <v>263</v>
      </c>
      <c r="C10" s="44">
        <v>3179627.86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0">
      <c r="A11" s="19" t="s">
        <v>91</v>
      </c>
      <c r="B11" s="18" t="s">
        <v>264</v>
      </c>
      <c r="C11" s="46">
        <f>SUM(C12:C21)</f>
        <v>3547588.6500000004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0">
      <c r="A12" s="19" t="s">
        <v>335</v>
      </c>
      <c r="B12" s="18" t="s">
        <v>318</v>
      </c>
      <c r="C12" s="47">
        <v>44244.34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9" t="s">
        <v>93</v>
      </c>
      <c r="B13" s="18" t="s">
        <v>319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9" t="s">
        <v>94</v>
      </c>
      <c r="B14" s="18" t="s">
        <v>320</v>
      </c>
      <c r="C14" s="10">
        <v>1723089.07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0">
      <c r="A15" s="19" t="s">
        <v>95</v>
      </c>
      <c r="B15" s="18" t="s">
        <v>321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30">
      <c r="A16" s="19" t="s">
        <v>96</v>
      </c>
      <c r="B16" s="18" t="s">
        <v>322</v>
      </c>
      <c r="C16" s="10">
        <v>102997.91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">
      <c r="A17" s="19" t="s">
        <v>97</v>
      </c>
      <c r="B17" s="18" t="s">
        <v>323</v>
      </c>
      <c r="C17" s="10">
        <f>8145.28+231405.79</f>
        <v>239551.07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">
      <c r="A18" s="19" t="s">
        <v>98</v>
      </c>
      <c r="B18" s="18" t="s">
        <v>324</v>
      </c>
      <c r="C18" s="10">
        <v>540844.87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">
      <c r="A19" s="19" t="s">
        <v>99</v>
      </c>
      <c r="B19" s="18" t="s">
        <v>325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">
      <c r="A20" s="19" t="s">
        <v>100</v>
      </c>
      <c r="B20" s="18" t="s">
        <v>326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">
      <c r="A21" s="19" t="s">
        <v>101</v>
      </c>
      <c r="B21" s="18" t="s">
        <v>327</v>
      </c>
      <c r="C21" s="10">
        <f>12700+669433.49+93479+5965+8350+106933.9</f>
        <v>896861.39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30">
      <c r="A22" s="19" t="s">
        <v>102</v>
      </c>
      <c r="B22" s="18" t="s">
        <v>265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30.75" customHeight="1">
      <c r="A23" s="19" t="s">
        <v>103</v>
      </c>
      <c r="B23" s="18" t="s">
        <v>266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19" t="s">
        <v>104</v>
      </c>
      <c r="B24" s="18" t="s">
        <v>269</v>
      </c>
      <c r="C24" s="10">
        <v>3304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72.75" customHeight="1">
      <c r="A25" s="19" t="s">
        <v>105</v>
      </c>
      <c r="B25" s="18" t="s">
        <v>271</v>
      </c>
      <c r="C25" s="44">
        <v>170399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30">
      <c r="A26" s="19" t="s">
        <v>336</v>
      </c>
      <c r="B26" s="18" t="s">
        <v>328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30">
      <c r="A27" s="19" t="s">
        <v>106</v>
      </c>
      <c r="B27" s="18" t="s">
        <v>329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0">
      <c r="A28" s="19" t="s">
        <v>107</v>
      </c>
      <c r="B28" s="18" t="s">
        <v>330</v>
      </c>
      <c r="C28" s="10">
        <v>88534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">
      <c r="A29" s="19" t="s">
        <v>108</v>
      </c>
      <c r="B29" s="18" t="s">
        <v>331</v>
      </c>
      <c r="C29" s="10">
        <v>81865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">
      <c r="A30" s="19" t="s">
        <v>109</v>
      </c>
      <c r="B30" s="18" t="s">
        <v>332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5">
      <c r="A31" s="19" t="s">
        <v>110</v>
      </c>
      <c r="B31" s="18" t="s">
        <v>333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9.5" customHeight="1">
      <c r="A32" s="19" t="s">
        <v>111</v>
      </c>
      <c r="B32" s="18" t="s">
        <v>334</v>
      </c>
      <c r="C32" s="4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8.5" customHeight="1">
      <c r="A33" s="19" t="s">
        <v>112</v>
      </c>
      <c r="B33" s="18" t="s">
        <v>272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">
      <c r="A34" s="19" t="s">
        <v>92</v>
      </c>
      <c r="B34" s="1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57.75" customHeight="1">
      <c r="A35" s="19" t="s">
        <v>337</v>
      </c>
      <c r="B35" s="18" t="s">
        <v>273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3" customHeight="1">
      <c r="A36" s="27" t="s">
        <v>113</v>
      </c>
      <c r="B36" s="18" t="s">
        <v>274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5">
      <c r="A37" s="19" t="s">
        <v>114</v>
      </c>
      <c r="B37" s="18" t="s">
        <v>280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45">
      <c r="A38" s="19" t="s">
        <v>338</v>
      </c>
      <c r="B38" s="18" t="s">
        <v>281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3" customHeight="1">
      <c r="A39" s="19" t="s">
        <v>115</v>
      </c>
      <c r="B39" s="18" t="s">
        <v>282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>
      <c r="A40" s="19" t="s">
        <v>116</v>
      </c>
      <c r="B40" s="18" t="s">
        <v>292</v>
      </c>
      <c r="C40" s="44">
        <f>C25+C11+C10+C9+C24</f>
        <v>17735857.84</v>
      </c>
      <c r="D40" s="22">
        <v>1</v>
      </c>
      <c r="E40" s="10"/>
      <c r="F40" s="22">
        <v>1</v>
      </c>
      <c r="G40" s="10"/>
      <c r="H40" s="22">
        <v>1</v>
      </c>
      <c r="I40" s="10"/>
      <c r="J40" s="22">
        <v>1</v>
      </c>
      <c r="K40" s="10"/>
      <c r="L40" s="22">
        <v>1</v>
      </c>
      <c r="M40" s="10"/>
      <c r="N40" s="22">
        <v>1</v>
      </c>
      <c r="O40" s="10"/>
      <c r="P40" s="22">
        <v>1</v>
      </c>
      <c r="Q40" s="10"/>
      <c r="R40" s="22">
        <v>1</v>
      </c>
      <c r="S40" s="10"/>
      <c r="T40" s="22">
        <v>1</v>
      </c>
    </row>
    <row r="41" spans="2:20" ht="15">
      <c r="B41" s="2"/>
      <c r="D41" s="1"/>
      <c r="F41" s="1"/>
      <c r="H41" s="1"/>
      <c r="J41" s="1"/>
      <c r="L41" s="1"/>
      <c r="N41" s="1"/>
      <c r="P41" s="1"/>
      <c r="R41" s="1"/>
      <c r="T41" s="1"/>
    </row>
    <row r="42" spans="2:20" ht="15">
      <c r="B42" s="2"/>
      <c r="D42" s="1"/>
      <c r="F42" s="1"/>
      <c r="H42" s="1"/>
      <c r="J42" s="1"/>
      <c r="L42" s="1"/>
      <c r="N42" s="1"/>
      <c r="P42" s="1"/>
      <c r="R42" s="1"/>
      <c r="T42" s="1"/>
    </row>
    <row r="43" ht="15">
      <c r="A43" t="s">
        <v>22</v>
      </c>
    </row>
    <row r="44" spans="1:13" ht="15">
      <c r="A44" t="s">
        <v>340</v>
      </c>
      <c r="B44" s="54" t="s">
        <v>435</v>
      </c>
      <c r="C44" s="54"/>
      <c r="D44" s="33"/>
      <c r="E44" s="32"/>
      <c r="F44" s="33"/>
      <c r="G44" s="54" t="s">
        <v>437</v>
      </c>
      <c r="H44" s="54"/>
      <c r="I44" s="33"/>
      <c r="J44" s="33"/>
      <c r="K44" s="33"/>
      <c r="L44" s="33"/>
      <c r="M44" s="33"/>
    </row>
    <row r="45" spans="1:12" ht="15">
      <c r="A45" t="s">
        <v>339</v>
      </c>
      <c r="B45" t="s">
        <v>436</v>
      </c>
      <c r="E45" s="33" t="s">
        <v>123</v>
      </c>
      <c r="F45" s="33"/>
      <c r="G45" s="33" t="s">
        <v>23</v>
      </c>
      <c r="H45" s="33"/>
      <c r="I45" s="33"/>
      <c r="J45" s="33"/>
      <c r="K45" s="33"/>
      <c r="L45" s="33"/>
    </row>
    <row r="46" spans="5:12" ht="15">
      <c r="E46" s="33"/>
      <c r="F46" s="33"/>
      <c r="G46" s="33"/>
      <c r="H46" s="33"/>
      <c r="I46" s="33"/>
      <c r="J46" s="33"/>
      <c r="K46" s="33"/>
      <c r="L46" s="33"/>
    </row>
    <row r="47" spans="1:13" ht="15">
      <c r="A47" t="s">
        <v>117</v>
      </c>
      <c r="B47" s="54" t="s">
        <v>435</v>
      </c>
      <c r="C47" s="54"/>
      <c r="D47" s="33"/>
      <c r="E47" s="54" t="s">
        <v>437</v>
      </c>
      <c r="F47" s="54"/>
      <c r="G47" s="33"/>
      <c r="H47" s="32" t="s">
        <v>438</v>
      </c>
      <c r="I47" s="33"/>
      <c r="J47" s="33"/>
      <c r="K47" s="33"/>
      <c r="L47" s="33"/>
      <c r="M47" s="33"/>
    </row>
    <row r="48" spans="2:12" ht="15">
      <c r="B48" t="s">
        <v>436</v>
      </c>
      <c r="D48" s="33"/>
      <c r="E48" s="33" t="s">
        <v>124</v>
      </c>
      <c r="F48" s="33"/>
      <c r="G48" s="33"/>
      <c r="H48" s="33" t="s">
        <v>24</v>
      </c>
      <c r="I48" s="33"/>
      <c r="J48" s="33"/>
      <c r="K48" s="33"/>
      <c r="L48" s="33"/>
    </row>
  </sheetData>
  <sheetProtection/>
  <mergeCells count="24">
    <mergeCell ref="S5:S6"/>
    <mergeCell ref="T5:T6"/>
    <mergeCell ref="E3:T3"/>
    <mergeCell ref="N4:N6"/>
    <mergeCell ref="O4:O6"/>
    <mergeCell ref="P4:P6"/>
    <mergeCell ref="I4:L4"/>
    <mergeCell ref="Q4:T4"/>
    <mergeCell ref="A3:A6"/>
    <mergeCell ref="B3:B6"/>
    <mergeCell ref="C3:C6"/>
    <mergeCell ref="D3:D6"/>
    <mergeCell ref="E4:E6"/>
    <mergeCell ref="B44:C44"/>
    <mergeCell ref="G44:H44"/>
    <mergeCell ref="B47:C47"/>
    <mergeCell ref="E47:F47"/>
    <mergeCell ref="Q5:Q6"/>
    <mergeCell ref="R5:R6"/>
    <mergeCell ref="I5:L5"/>
    <mergeCell ref="G4:G6"/>
    <mergeCell ref="H4:H6"/>
    <mergeCell ref="M4:M6"/>
    <mergeCell ref="F4:F6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6"/>
  <sheetViews>
    <sheetView zoomScalePageLayoutView="0" workbookViewId="0" topLeftCell="A22">
      <selection activeCell="C29" sqref="C29"/>
    </sheetView>
  </sheetViews>
  <sheetFormatPr defaultColWidth="9.140625" defaultRowHeight="15"/>
  <cols>
    <col min="1" max="1" width="31.140625" style="0" customWidth="1"/>
    <col min="2" max="2" width="11.57421875" style="0" customWidth="1"/>
    <col min="3" max="3" width="11.28125" style="0" customWidth="1"/>
    <col min="4" max="4" width="16.00390625" style="0" customWidth="1"/>
    <col min="5" max="5" width="10.8515625" style="0" customWidth="1"/>
    <col min="6" max="6" width="12.28125" style="0" customWidth="1"/>
    <col min="7" max="7" width="11.00390625" style="0" customWidth="1"/>
    <col min="8" max="8" width="11.140625" style="0" customWidth="1"/>
    <col min="9" max="9" width="11.421875" style="0" customWidth="1"/>
    <col min="10" max="10" width="10.7109375" style="0" customWidth="1"/>
    <col min="11" max="11" width="11.8515625" style="0" customWidth="1"/>
    <col min="14" max="14" width="10.57421875" style="0" customWidth="1"/>
    <col min="15" max="15" width="10.7109375" style="0" customWidth="1"/>
  </cols>
  <sheetData>
    <row r="1" ht="15">
      <c r="A1" t="s">
        <v>125</v>
      </c>
    </row>
    <row r="2" spans="1:6" ht="15">
      <c r="A2" t="s">
        <v>0</v>
      </c>
      <c r="F2" s="8" t="s">
        <v>27</v>
      </c>
    </row>
    <row r="3" spans="1:6" ht="15">
      <c r="A3" t="s">
        <v>0</v>
      </c>
      <c r="B3" s="4" t="s">
        <v>261</v>
      </c>
      <c r="C3" s="7" t="s">
        <v>295</v>
      </c>
      <c r="D3" t="str">
        <f>поступления!D3</f>
        <v>2024 г</v>
      </c>
      <c r="F3" s="9"/>
    </row>
    <row r="4" spans="1:6" ht="15">
      <c r="A4" t="s">
        <v>0</v>
      </c>
      <c r="E4" s="4" t="s">
        <v>28</v>
      </c>
      <c r="F4" s="40">
        <f>поступления!F4</f>
        <v>45292</v>
      </c>
    </row>
    <row r="5" spans="5:6" ht="15">
      <c r="E5" s="4" t="s">
        <v>29</v>
      </c>
      <c r="F5" s="42" t="s">
        <v>421</v>
      </c>
    </row>
    <row r="6" spans="1:6" ht="30.75" customHeight="1">
      <c r="A6" t="s">
        <v>9</v>
      </c>
      <c r="B6" s="77" t="s">
        <v>420</v>
      </c>
      <c r="C6" s="77"/>
      <c r="D6" s="77"/>
      <c r="E6" s="4" t="s">
        <v>30</v>
      </c>
      <c r="F6" s="8">
        <v>711701001</v>
      </c>
    </row>
    <row r="7" spans="1:6" ht="15">
      <c r="A7" t="s">
        <v>26</v>
      </c>
      <c r="E7" s="4"/>
      <c r="F7" s="9"/>
    </row>
    <row r="8" spans="1:6" ht="49.5" customHeight="1">
      <c r="A8" s="3" t="s">
        <v>12</v>
      </c>
      <c r="B8" s="58" t="s">
        <v>294</v>
      </c>
      <c r="C8" s="58"/>
      <c r="D8" s="58"/>
      <c r="E8" s="4" t="s">
        <v>31</v>
      </c>
      <c r="F8" s="8">
        <v>853</v>
      </c>
    </row>
    <row r="9" spans="5:6" ht="15">
      <c r="E9" s="4"/>
      <c r="F9" s="9"/>
    </row>
    <row r="10" spans="1:6" ht="15">
      <c r="A10" t="s">
        <v>14</v>
      </c>
      <c r="E10" s="4" t="s">
        <v>32</v>
      </c>
      <c r="F10" s="8"/>
    </row>
    <row r="11" spans="5:6" ht="15">
      <c r="E11" s="4"/>
      <c r="F11" s="11"/>
    </row>
    <row r="12" spans="1:6" ht="15">
      <c r="A12" t="s">
        <v>16</v>
      </c>
      <c r="E12" s="4"/>
      <c r="F12" s="9"/>
    </row>
    <row r="13" spans="5:6" ht="15">
      <c r="E13" s="4"/>
      <c r="F13" s="8"/>
    </row>
    <row r="14" spans="1:6" ht="15">
      <c r="A14" t="s">
        <v>33</v>
      </c>
      <c r="E14" s="4" t="s">
        <v>34</v>
      </c>
      <c r="F14" s="11">
        <v>383</v>
      </c>
    </row>
    <row r="15" spans="1:6" ht="15">
      <c r="A15" t="s">
        <v>0</v>
      </c>
      <c r="F15" s="9"/>
    </row>
    <row r="20" spans="1:16" ht="62.25" customHeight="1">
      <c r="A20" s="74" t="s">
        <v>36</v>
      </c>
      <c r="B20" s="67" t="s">
        <v>37</v>
      </c>
      <c r="C20" s="71" t="s">
        <v>126</v>
      </c>
      <c r="D20" s="73"/>
      <c r="E20" s="71" t="s">
        <v>127</v>
      </c>
      <c r="F20" s="72"/>
      <c r="G20" s="72"/>
      <c r="H20" s="72"/>
      <c r="I20" s="72"/>
      <c r="J20" s="72"/>
      <c r="K20" s="73"/>
      <c r="L20" s="71" t="s">
        <v>128</v>
      </c>
      <c r="M20" s="72"/>
      <c r="N20" s="72"/>
      <c r="O20" s="72"/>
      <c r="P20" s="73"/>
    </row>
    <row r="21" spans="1:16" ht="27" customHeight="1">
      <c r="A21" s="76"/>
      <c r="B21" s="65"/>
      <c r="C21" s="67" t="s">
        <v>119</v>
      </c>
      <c r="D21" s="67" t="s">
        <v>129</v>
      </c>
      <c r="E21" s="74" t="s">
        <v>119</v>
      </c>
      <c r="F21" s="71" t="s">
        <v>130</v>
      </c>
      <c r="G21" s="72"/>
      <c r="H21" s="72"/>
      <c r="I21" s="72"/>
      <c r="J21" s="72"/>
      <c r="K21" s="73"/>
      <c r="L21" s="65" t="s">
        <v>119</v>
      </c>
      <c r="M21" s="71" t="s">
        <v>85</v>
      </c>
      <c r="N21" s="72"/>
      <c r="O21" s="72"/>
      <c r="P21" s="73"/>
    </row>
    <row r="22" spans="1:16" ht="90" customHeight="1">
      <c r="A22" s="75"/>
      <c r="B22" s="66"/>
      <c r="C22" s="66"/>
      <c r="D22" s="66"/>
      <c r="E22" s="75"/>
      <c r="F22" s="34" t="s">
        <v>131</v>
      </c>
      <c r="G22" s="34" t="s">
        <v>132</v>
      </c>
      <c r="H22" s="34" t="s">
        <v>133</v>
      </c>
      <c r="I22" s="34" t="s">
        <v>134</v>
      </c>
      <c r="J22" s="34" t="s">
        <v>135</v>
      </c>
      <c r="K22" s="34" t="s">
        <v>136</v>
      </c>
      <c r="L22" s="66"/>
      <c r="M22" s="34" t="s">
        <v>137</v>
      </c>
      <c r="N22" s="34" t="s">
        <v>138</v>
      </c>
      <c r="O22" s="34" t="s">
        <v>139</v>
      </c>
      <c r="P22" s="34" t="s">
        <v>140</v>
      </c>
    </row>
    <row r="23" spans="1:16" s="28" customFormat="1" ht="15">
      <c r="A23" s="26" t="s">
        <v>298</v>
      </c>
      <c r="B23" s="26" t="s">
        <v>299</v>
      </c>
      <c r="C23" s="26" t="s">
        <v>300</v>
      </c>
      <c r="D23" s="26" t="s">
        <v>301</v>
      </c>
      <c r="E23" s="26" t="s">
        <v>302</v>
      </c>
      <c r="F23" s="26" t="s">
        <v>303</v>
      </c>
      <c r="G23" s="26" t="s">
        <v>304</v>
      </c>
      <c r="H23" s="26" t="s">
        <v>305</v>
      </c>
      <c r="I23" s="26" t="s">
        <v>306</v>
      </c>
      <c r="J23" s="26" t="s">
        <v>307</v>
      </c>
      <c r="K23" s="26" t="s">
        <v>308</v>
      </c>
      <c r="L23" s="26" t="s">
        <v>309</v>
      </c>
      <c r="M23" s="26" t="s">
        <v>310</v>
      </c>
      <c r="N23" s="26" t="s">
        <v>311</v>
      </c>
      <c r="O23" s="26" t="s">
        <v>312</v>
      </c>
      <c r="P23" s="26" t="s">
        <v>313</v>
      </c>
    </row>
    <row r="24" spans="1:16" ht="15">
      <c r="A24" s="17" t="s">
        <v>341</v>
      </c>
      <c r="B24" s="16">
        <v>1000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30">
      <c r="A25" s="17" t="s">
        <v>342</v>
      </c>
      <c r="B25" s="16">
        <v>2000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30">
      <c r="A26" s="17" t="s">
        <v>343</v>
      </c>
      <c r="B26" s="16">
        <v>3000</v>
      </c>
      <c r="C26" s="44">
        <v>78565.16</v>
      </c>
      <c r="D26" s="46">
        <f>C26</f>
        <v>78565.16</v>
      </c>
      <c r="E26" s="44">
        <v>41789.47</v>
      </c>
      <c r="F26" s="44">
        <f>E26</f>
        <v>41789.47</v>
      </c>
      <c r="G26" s="44">
        <f>F26</f>
        <v>41789.47</v>
      </c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0">
      <c r="A27" s="17" t="s">
        <v>347</v>
      </c>
      <c r="B27" s="16">
        <v>3100</v>
      </c>
      <c r="C27" s="10"/>
      <c r="D27" s="10"/>
      <c r="E27" s="10">
        <v>342</v>
      </c>
      <c r="F27" s="10">
        <f>E27</f>
        <v>342</v>
      </c>
      <c r="G27" s="10">
        <f>F27</f>
        <v>342</v>
      </c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45">
      <c r="A28" s="17" t="s">
        <v>344</v>
      </c>
      <c r="B28" s="16">
        <v>3200</v>
      </c>
      <c r="C28" s="10">
        <v>3087.31</v>
      </c>
      <c r="D28" s="10">
        <f>C28</f>
        <v>3087.31</v>
      </c>
      <c r="E28" s="10">
        <v>951.47</v>
      </c>
      <c r="F28" s="10">
        <f>E28</f>
        <v>951.47</v>
      </c>
      <c r="G28" s="10">
        <f>F28</f>
        <v>951.47</v>
      </c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0">
      <c r="A29" s="17" t="s">
        <v>345</v>
      </c>
      <c r="B29" s="16">
        <v>3300</v>
      </c>
      <c r="C29" s="47">
        <f>C26-C28-C27</f>
        <v>75477.85</v>
      </c>
      <c r="D29" s="47">
        <f>D26-D28-D27</f>
        <v>75477.85</v>
      </c>
      <c r="E29" s="47">
        <f>E26-E28-E27</f>
        <v>40496</v>
      </c>
      <c r="F29" s="47">
        <f>F26-F28-F27</f>
        <v>40496</v>
      </c>
      <c r="G29" s="47">
        <f>G26-G28-G27</f>
        <v>40496</v>
      </c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45">
      <c r="A30" s="17" t="s">
        <v>346</v>
      </c>
      <c r="B30" s="16">
        <v>3400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40.5" customHeight="1">
      <c r="A31" s="17" t="s">
        <v>348</v>
      </c>
      <c r="B31" s="16">
        <v>3410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60">
      <c r="A32" s="17" t="s">
        <v>349</v>
      </c>
      <c r="B32" s="16">
        <v>3420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46.5" customHeight="1">
      <c r="A33" s="17" t="s">
        <v>350</v>
      </c>
      <c r="B33" s="16">
        <v>3430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30">
      <c r="A34" s="17" t="s">
        <v>351</v>
      </c>
      <c r="B34" s="16">
        <v>4000</v>
      </c>
      <c r="C34" s="44">
        <v>226811.79</v>
      </c>
      <c r="D34" s="46">
        <f>C34</f>
        <v>226811.79</v>
      </c>
      <c r="E34" s="44">
        <v>423927.08</v>
      </c>
      <c r="F34" s="44">
        <f>E34</f>
        <v>423927.08</v>
      </c>
      <c r="G34" s="44">
        <f>F34</f>
        <v>423927.08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30">
      <c r="A35" s="17" t="s">
        <v>352</v>
      </c>
      <c r="B35" s="16">
        <v>4100</v>
      </c>
      <c r="C35" s="47">
        <f>C34</f>
        <v>226811.79</v>
      </c>
      <c r="D35" s="10">
        <f>D34</f>
        <v>226811.79</v>
      </c>
      <c r="E35" s="10">
        <f>E34</f>
        <v>423927.08</v>
      </c>
      <c r="F35" s="10">
        <f>F34</f>
        <v>423927.08</v>
      </c>
      <c r="G35" s="10">
        <f>G34</f>
        <v>423927.08</v>
      </c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30">
      <c r="A36" s="17" t="s">
        <v>353</v>
      </c>
      <c r="B36" s="16">
        <v>5000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45">
      <c r="A37" s="17" t="s">
        <v>354</v>
      </c>
      <c r="B37" s="16">
        <v>5100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7" t="s">
        <v>75</v>
      </c>
      <c r="B38" s="16">
        <v>9000</v>
      </c>
      <c r="C38" s="46">
        <f>C26+C34</f>
        <v>305376.95</v>
      </c>
      <c r="D38" s="46">
        <f>D26+D34</f>
        <v>305376.95</v>
      </c>
      <c r="E38" s="46">
        <f>E26+E34</f>
        <v>465716.55000000005</v>
      </c>
      <c r="F38" s="46">
        <f>F26+F34</f>
        <v>465716.55000000005</v>
      </c>
      <c r="G38" s="46">
        <f>G26+G34</f>
        <v>465716.55000000005</v>
      </c>
      <c r="H38" s="10"/>
      <c r="I38" s="10"/>
      <c r="J38" s="10"/>
      <c r="K38" s="10"/>
      <c r="L38" s="10"/>
      <c r="M38" s="10"/>
      <c r="N38" s="10"/>
      <c r="O38" s="10"/>
      <c r="P38" s="10"/>
    </row>
    <row r="40" ht="15">
      <c r="A40" t="s">
        <v>59</v>
      </c>
    </row>
    <row r="41" ht="15">
      <c r="A41" t="s">
        <v>22</v>
      </c>
    </row>
    <row r="42" spans="1:13" ht="15">
      <c r="A42" t="s">
        <v>340</v>
      </c>
      <c r="B42" s="54" t="s">
        <v>435</v>
      </c>
      <c r="C42" s="54"/>
      <c r="D42" s="33"/>
      <c r="E42" s="32"/>
      <c r="F42" s="33"/>
      <c r="G42" s="54" t="s">
        <v>437</v>
      </c>
      <c r="H42" s="54"/>
      <c r="I42" s="33"/>
      <c r="J42" s="33"/>
      <c r="K42" s="33"/>
      <c r="L42" s="33"/>
      <c r="M42" s="33"/>
    </row>
    <row r="43" spans="1:12" ht="15">
      <c r="A43" t="s">
        <v>339</v>
      </c>
      <c r="B43" t="s">
        <v>436</v>
      </c>
      <c r="E43" s="33" t="s">
        <v>123</v>
      </c>
      <c r="F43" s="33"/>
      <c r="G43" s="33" t="s">
        <v>23</v>
      </c>
      <c r="H43" s="33"/>
      <c r="I43" s="33"/>
      <c r="J43" s="33"/>
      <c r="K43" s="33"/>
      <c r="L43" s="33"/>
    </row>
    <row r="44" spans="5:12" ht="15">
      <c r="E44" s="33"/>
      <c r="F44" s="33"/>
      <c r="G44" s="33"/>
      <c r="H44" s="33"/>
      <c r="I44" s="33"/>
      <c r="J44" s="33"/>
      <c r="K44" s="33"/>
      <c r="L44" s="33"/>
    </row>
    <row r="45" spans="1:13" ht="15">
      <c r="A45" t="s">
        <v>117</v>
      </c>
      <c r="B45" s="54" t="s">
        <v>435</v>
      </c>
      <c r="C45" s="54"/>
      <c r="D45" s="33"/>
      <c r="E45" s="54" t="s">
        <v>437</v>
      </c>
      <c r="F45" s="54"/>
      <c r="G45" s="33"/>
      <c r="H45" s="32" t="s">
        <v>438</v>
      </c>
      <c r="I45" s="33"/>
      <c r="J45" s="33"/>
      <c r="K45" s="33"/>
      <c r="L45" s="33"/>
      <c r="M45" s="33"/>
    </row>
    <row r="46" spans="2:12" ht="15">
      <c r="B46" t="s">
        <v>436</v>
      </c>
      <c r="D46" s="33"/>
      <c r="E46" s="33" t="s">
        <v>124</v>
      </c>
      <c r="F46" s="33"/>
      <c r="G46" s="33"/>
      <c r="H46" s="33" t="s">
        <v>24</v>
      </c>
      <c r="I46" s="33"/>
      <c r="J46" s="33"/>
      <c r="K46" s="33"/>
      <c r="L46" s="33"/>
    </row>
  </sheetData>
  <sheetProtection/>
  <mergeCells count="17">
    <mergeCell ref="B20:B22"/>
    <mergeCell ref="A20:A22"/>
    <mergeCell ref="B6:D6"/>
    <mergeCell ref="B8:D8"/>
    <mergeCell ref="C20:D20"/>
    <mergeCell ref="F21:K21"/>
    <mergeCell ref="E20:K20"/>
    <mergeCell ref="B42:C42"/>
    <mergeCell ref="G42:H42"/>
    <mergeCell ref="B45:C45"/>
    <mergeCell ref="E45:F45"/>
    <mergeCell ref="L20:P20"/>
    <mergeCell ref="D21:D22"/>
    <mergeCell ref="C21:C22"/>
    <mergeCell ref="M21:P21"/>
    <mergeCell ref="L21:L22"/>
    <mergeCell ref="E21:E22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4"/>
  <sheetViews>
    <sheetView zoomScalePageLayoutView="0" workbookViewId="0" topLeftCell="A28">
      <selection activeCell="J32" sqref="J32"/>
    </sheetView>
  </sheetViews>
  <sheetFormatPr defaultColWidth="9.140625" defaultRowHeight="15"/>
  <cols>
    <col min="1" max="1" width="31.00390625" style="0" customWidth="1"/>
    <col min="3" max="3" width="10.28125" style="0" customWidth="1"/>
    <col min="4" max="4" width="11.421875" style="0" customWidth="1"/>
    <col min="5" max="5" width="12.7109375" style="0" customWidth="1"/>
    <col min="6" max="6" width="10.57421875" style="0" customWidth="1"/>
    <col min="9" max="9" width="10.8515625" style="0" customWidth="1"/>
    <col min="10" max="10" width="10.421875" style="0" customWidth="1"/>
    <col min="11" max="13" width="10.57421875" style="0" customWidth="1"/>
    <col min="14" max="14" width="11.421875" style="0" customWidth="1"/>
    <col min="15" max="15" width="11.28125" style="0" customWidth="1"/>
    <col min="16" max="16" width="12.00390625" style="0" customWidth="1"/>
    <col min="17" max="17" width="24.57421875" style="0" customWidth="1"/>
  </cols>
  <sheetData>
    <row r="1" ht="15">
      <c r="A1" t="s">
        <v>118</v>
      </c>
    </row>
    <row r="2" ht="15">
      <c r="A2" t="s">
        <v>141</v>
      </c>
    </row>
    <row r="3" spans="1:6" ht="15">
      <c r="A3" t="s">
        <v>0</v>
      </c>
      <c r="F3" s="8" t="s">
        <v>27</v>
      </c>
    </row>
    <row r="4" spans="1:6" ht="15">
      <c r="A4" t="s">
        <v>0</v>
      </c>
      <c r="B4" s="4" t="s">
        <v>261</v>
      </c>
      <c r="C4" s="7" t="s">
        <v>295</v>
      </c>
      <c r="D4" t="str">
        <f>кредиторка!D3</f>
        <v>2024 г</v>
      </c>
      <c r="F4" s="9"/>
    </row>
    <row r="5" spans="1:6" ht="15">
      <c r="A5" t="s">
        <v>0</v>
      </c>
      <c r="E5" s="4" t="s">
        <v>28</v>
      </c>
      <c r="F5" s="40">
        <f>кредиторка!F4</f>
        <v>45292</v>
      </c>
    </row>
    <row r="6" spans="5:6" ht="15">
      <c r="E6" s="4" t="s">
        <v>29</v>
      </c>
      <c r="F6" s="41" t="s">
        <v>421</v>
      </c>
    </row>
    <row r="7" spans="1:6" ht="30.75" customHeight="1">
      <c r="A7" t="s">
        <v>9</v>
      </c>
      <c r="B7" s="77" t="s">
        <v>420</v>
      </c>
      <c r="C7" s="77"/>
      <c r="D7" s="77"/>
      <c r="E7" s="4" t="s">
        <v>30</v>
      </c>
      <c r="F7" s="8">
        <v>711701001</v>
      </c>
    </row>
    <row r="8" spans="1:6" ht="15">
      <c r="A8" t="s">
        <v>26</v>
      </c>
      <c r="E8" s="4"/>
      <c r="F8" s="9"/>
    </row>
    <row r="9" spans="1:6" ht="56.25" customHeight="1">
      <c r="A9" s="3" t="s">
        <v>12</v>
      </c>
      <c r="B9" s="58" t="s">
        <v>294</v>
      </c>
      <c r="C9" s="58"/>
      <c r="D9" s="58"/>
      <c r="E9" s="4" t="s">
        <v>31</v>
      </c>
      <c r="F9" s="8">
        <v>853</v>
      </c>
    </row>
    <row r="10" spans="5:6" ht="15">
      <c r="E10" s="4"/>
      <c r="F10" s="9"/>
    </row>
    <row r="11" spans="1:6" ht="15">
      <c r="A11" t="s">
        <v>14</v>
      </c>
      <c r="E11" s="4" t="s">
        <v>32</v>
      </c>
      <c r="F11" s="8"/>
    </row>
    <row r="12" spans="5:6" ht="15">
      <c r="E12" s="4"/>
      <c r="F12" s="11"/>
    </row>
    <row r="13" spans="1:6" ht="15">
      <c r="A13" t="s">
        <v>16</v>
      </c>
      <c r="E13" s="4"/>
      <c r="F13" s="9"/>
    </row>
    <row r="14" spans="5:6" ht="15">
      <c r="E14" s="4"/>
      <c r="F14" s="8"/>
    </row>
    <row r="15" spans="1:6" ht="15">
      <c r="A15" t="s">
        <v>33</v>
      </c>
      <c r="E15" s="4" t="s">
        <v>34</v>
      </c>
      <c r="F15" s="11">
        <v>383</v>
      </c>
    </row>
    <row r="16" spans="1:6" ht="15">
      <c r="A16" t="s">
        <v>0</v>
      </c>
      <c r="F16" s="9"/>
    </row>
    <row r="18" spans="1:22" ht="118.5" customHeight="1">
      <c r="A18" s="67" t="s">
        <v>36</v>
      </c>
      <c r="B18" s="67" t="s">
        <v>37</v>
      </c>
      <c r="C18" s="71" t="s">
        <v>142</v>
      </c>
      <c r="D18" s="73"/>
      <c r="E18" s="71" t="s">
        <v>143</v>
      </c>
      <c r="F18" s="72"/>
      <c r="G18" s="73"/>
      <c r="H18" s="71" t="s">
        <v>144</v>
      </c>
      <c r="I18" s="72"/>
      <c r="J18" s="72"/>
      <c r="K18" s="72"/>
      <c r="L18" s="72"/>
      <c r="M18" s="73"/>
      <c r="N18" s="71" t="s">
        <v>145</v>
      </c>
      <c r="O18" s="73"/>
      <c r="P18" s="67" t="s">
        <v>146</v>
      </c>
      <c r="Q18" s="67" t="s">
        <v>147</v>
      </c>
      <c r="R18" s="3"/>
      <c r="S18" s="3"/>
      <c r="T18" s="3"/>
      <c r="U18" s="3"/>
      <c r="V18" s="3"/>
    </row>
    <row r="19" spans="1:22" ht="60" customHeight="1">
      <c r="A19" s="65"/>
      <c r="B19" s="65"/>
      <c r="C19" s="67" t="s">
        <v>119</v>
      </c>
      <c r="D19" s="67" t="s">
        <v>148</v>
      </c>
      <c r="E19" s="72" t="s">
        <v>149</v>
      </c>
      <c r="F19" s="73"/>
      <c r="G19" s="67" t="s">
        <v>150</v>
      </c>
      <c r="H19" s="67" t="s">
        <v>119</v>
      </c>
      <c r="I19" s="65" t="s">
        <v>148</v>
      </c>
      <c r="J19" s="78" t="s">
        <v>151</v>
      </c>
      <c r="K19" s="79"/>
      <c r="L19" s="79"/>
      <c r="M19" s="80"/>
      <c r="N19" s="67" t="s">
        <v>152</v>
      </c>
      <c r="O19" s="67" t="s">
        <v>153</v>
      </c>
      <c r="P19" s="65"/>
      <c r="Q19" s="65"/>
      <c r="R19" s="3"/>
      <c r="S19" s="3"/>
      <c r="T19" s="3"/>
      <c r="U19" s="3"/>
      <c r="V19" s="3"/>
    </row>
    <row r="20" spans="1:22" ht="48.75" customHeight="1">
      <c r="A20" s="66"/>
      <c r="B20" s="66"/>
      <c r="C20" s="66"/>
      <c r="D20" s="66"/>
      <c r="E20" s="34" t="s">
        <v>154</v>
      </c>
      <c r="F20" s="34" t="s">
        <v>155</v>
      </c>
      <c r="G20" s="66"/>
      <c r="H20" s="66"/>
      <c r="I20" s="66"/>
      <c r="J20" s="19" t="s">
        <v>156</v>
      </c>
      <c r="K20" s="19" t="s">
        <v>157</v>
      </c>
      <c r="L20" s="19" t="s">
        <v>158</v>
      </c>
      <c r="M20" s="19" t="s">
        <v>159</v>
      </c>
      <c r="N20" s="66"/>
      <c r="O20" s="66"/>
      <c r="P20" s="66"/>
      <c r="Q20" s="66"/>
      <c r="R20" s="3"/>
      <c r="S20" s="3"/>
      <c r="T20" s="3"/>
      <c r="U20" s="3"/>
      <c r="V20" s="3"/>
    </row>
    <row r="21" spans="1:22" s="28" customFormat="1" ht="15">
      <c r="A21" s="26" t="s">
        <v>298</v>
      </c>
      <c r="B21" s="26" t="s">
        <v>299</v>
      </c>
      <c r="C21" s="26" t="s">
        <v>300</v>
      </c>
      <c r="D21" s="26" t="s">
        <v>301</v>
      </c>
      <c r="E21" s="26" t="s">
        <v>302</v>
      </c>
      <c r="F21" s="26" t="s">
        <v>303</v>
      </c>
      <c r="G21" s="26" t="s">
        <v>304</v>
      </c>
      <c r="H21" s="26" t="s">
        <v>305</v>
      </c>
      <c r="I21" s="26" t="s">
        <v>306</v>
      </c>
      <c r="J21" s="26" t="s">
        <v>307</v>
      </c>
      <c r="K21" s="26" t="s">
        <v>308</v>
      </c>
      <c r="L21" s="26" t="s">
        <v>309</v>
      </c>
      <c r="M21" s="26" t="s">
        <v>310</v>
      </c>
      <c r="N21" s="26" t="s">
        <v>311</v>
      </c>
      <c r="O21" s="26" t="s">
        <v>312</v>
      </c>
      <c r="P21" s="26" t="s">
        <v>313</v>
      </c>
      <c r="Q21" s="26" t="s">
        <v>314</v>
      </c>
      <c r="R21" s="29"/>
      <c r="S21" s="29"/>
      <c r="T21" s="29"/>
      <c r="U21" s="29"/>
      <c r="V21" s="29"/>
    </row>
    <row r="22" spans="1:17" ht="15">
      <c r="A22" s="19" t="s">
        <v>341</v>
      </c>
      <c r="B22" s="16">
        <v>1000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30">
      <c r="A23" s="19" t="s">
        <v>342</v>
      </c>
      <c r="B23" s="16">
        <v>2000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30">
      <c r="A24" s="19" t="s">
        <v>343</v>
      </c>
      <c r="B24" s="16">
        <v>3000</v>
      </c>
      <c r="C24" s="10"/>
      <c r="D24" s="10"/>
      <c r="E24" s="10"/>
      <c r="F24" s="10"/>
      <c r="G24" s="10"/>
      <c r="H24" s="44"/>
      <c r="I24" s="10"/>
      <c r="J24" s="10"/>
      <c r="K24" s="44"/>
      <c r="L24" s="10"/>
      <c r="M24" s="10"/>
      <c r="N24" s="10"/>
      <c r="O24" s="10"/>
      <c r="P24" s="10"/>
      <c r="Q24" s="10"/>
    </row>
    <row r="25" spans="1:17" ht="60">
      <c r="A25" s="19" t="s">
        <v>355</v>
      </c>
      <c r="B25" s="16">
        <v>3100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45">
      <c r="A26" s="19" t="s">
        <v>344</v>
      </c>
      <c r="B26" s="16">
        <v>3200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60">
      <c r="A27" s="19" t="s">
        <v>345</v>
      </c>
      <c r="B27" s="16">
        <v>3300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45">
      <c r="A28" s="19" t="s">
        <v>346</v>
      </c>
      <c r="B28" s="16">
        <v>3400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60">
      <c r="A29" s="19" t="s">
        <v>356</v>
      </c>
      <c r="B29" s="16">
        <v>3410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60">
      <c r="A30" s="19" t="s">
        <v>349</v>
      </c>
      <c r="B30" s="16">
        <v>3420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60">
      <c r="A31" s="19" t="s">
        <v>350</v>
      </c>
      <c r="B31" s="16">
        <v>3430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30">
      <c r="A32" s="19" t="s">
        <v>351</v>
      </c>
      <c r="B32" s="16">
        <v>4000</v>
      </c>
      <c r="C32" s="44">
        <v>649.83</v>
      </c>
      <c r="D32" s="44"/>
      <c r="E32" s="10"/>
      <c r="F32" s="10"/>
      <c r="G32" s="10"/>
      <c r="H32" s="44"/>
      <c r="I32" s="10"/>
      <c r="J32" s="44"/>
      <c r="K32" s="10"/>
      <c r="L32" s="10"/>
      <c r="M32" s="10"/>
      <c r="N32" s="44">
        <f>H32-C32</f>
        <v>-649.83</v>
      </c>
      <c r="O32" s="10"/>
      <c r="P32" s="10"/>
      <c r="Q32" s="10"/>
    </row>
    <row r="33" spans="1:17" ht="30">
      <c r="A33" s="19" t="s">
        <v>357</v>
      </c>
      <c r="B33" s="16">
        <v>4100</v>
      </c>
      <c r="C33" s="10">
        <f>C32</f>
        <v>649.83</v>
      </c>
      <c r="D33" s="10"/>
      <c r="E33" s="10"/>
      <c r="F33" s="10"/>
      <c r="G33" s="10"/>
      <c r="H33" s="10">
        <f>H32</f>
        <v>0</v>
      </c>
      <c r="I33" s="10"/>
      <c r="J33" s="10">
        <f>J32</f>
        <v>0</v>
      </c>
      <c r="K33" s="10"/>
      <c r="L33" s="10"/>
      <c r="M33" s="10"/>
      <c r="N33" s="10">
        <f>H33-C33</f>
        <v>-649.83</v>
      </c>
      <c r="O33" s="10"/>
      <c r="P33" s="10"/>
      <c r="Q33" s="10"/>
    </row>
    <row r="34" spans="1:17" ht="30">
      <c r="A34" s="19" t="s">
        <v>353</v>
      </c>
      <c r="B34" s="16">
        <v>5000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47.25" customHeight="1">
      <c r="A35" s="19" t="s">
        <v>358</v>
      </c>
      <c r="B35" s="16">
        <v>5100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">
      <c r="A36" s="19" t="s">
        <v>75</v>
      </c>
      <c r="B36" s="16">
        <v>9000</v>
      </c>
      <c r="C36" s="44">
        <f>C32</f>
        <v>649.83</v>
      </c>
      <c r="D36" s="10"/>
      <c r="E36" s="10"/>
      <c r="F36" s="10"/>
      <c r="G36" s="10"/>
      <c r="H36" s="44">
        <f>H32+H24</f>
        <v>0</v>
      </c>
      <c r="I36" s="10"/>
      <c r="J36" s="44">
        <f>J32+J24</f>
        <v>0</v>
      </c>
      <c r="K36" s="44">
        <f>K32+K24</f>
        <v>0</v>
      </c>
      <c r="L36" s="10"/>
      <c r="M36" s="10"/>
      <c r="N36" s="44">
        <f>N32+N24</f>
        <v>-649.83</v>
      </c>
      <c r="O36" s="10"/>
      <c r="P36" s="10"/>
      <c r="Q36" s="10"/>
    </row>
    <row r="39" ht="15">
      <c r="A39" t="s">
        <v>22</v>
      </c>
    </row>
    <row r="40" spans="1:13" ht="15">
      <c r="A40" t="s">
        <v>340</v>
      </c>
      <c r="B40" s="54" t="s">
        <v>435</v>
      </c>
      <c r="C40" s="54"/>
      <c r="D40" s="33"/>
      <c r="E40" s="32"/>
      <c r="F40" s="33"/>
      <c r="G40" s="54" t="s">
        <v>437</v>
      </c>
      <c r="H40" s="54"/>
      <c r="I40" s="33"/>
      <c r="J40" s="33"/>
      <c r="K40" s="33"/>
      <c r="L40" s="33"/>
      <c r="M40" s="33"/>
    </row>
    <row r="41" spans="1:12" ht="15">
      <c r="A41" t="s">
        <v>339</v>
      </c>
      <c r="B41" t="s">
        <v>436</v>
      </c>
      <c r="E41" s="33" t="s">
        <v>123</v>
      </c>
      <c r="F41" s="33"/>
      <c r="G41" s="33" t="s">
        <v>23</v>
      </c>
      <c r="H41" s="33"/>
      <c r="I41" s="33"/>
      <c r="J41" s="33"/>
      <c r="K41" s="33"/>
      <c r="L41" s="33"/>
    </row>
    <row r="42" spans="5:12" ht="15">
      <c r="E42" s="33"/>
      <c r="F42" s="33"/>
      <c r="G42" s="33"/>
      <c r="H42" s="33"/>
      <c r="I42" s="33"/>
      <c r="J42" s="33"/>
      <c r="K42" s="33"/>
      <c r="L42" s="33"/>
    </row>
    <row r="43" spans="1:13" ht="15">
      <c r="A43" t="s">
        <v>117</v>
      </c>
      <c r="B43" s="54" t="s">
        <v>435</v>
      </c>
      <c r="C43" s="54"/>
      <c r="D43" s="33"/>
      <c r="E43" s="54" t="s">
        <v>437</v>
      </c>
      <c r="F43" s="54"/>
      <c r="G43" s="33"/>
      <c r="H43" s="32" t="s">
        <v>438</v>
      </c>
      <c r="I43" s="33"/>
      <c r="J43" s="33"/>
      <c r="K43" s="33"/>
      <c r="L43" s="33"/>
      <c r="M43" s="33"/>
    </row>
    <row r="44" spans="2:12" ht="15">
      <c r="B44" t="s">
        <v>436</v>
      </c>
      <c r="D44" s="33"/>
      <c r="E44" s="33" t="s">
        <v>124</v>
      </c>
      <c r="F44" s="33"/>
      <c r="G44" s="33"/>
      <c r="H44" s="33" t="s">
        <v>24</v>
      </c>
      <c r="I44" s="33"/>
      <c r="J44" s="33"/>
      <c r="K44" s="33"/>
      <c r="L44" s="33"/>
    </row>
  </sheetData>
  <sheetProtection/>
  <mergeCells count="23">
    <mergeCell ref="P18:P20"/>
    <mergeCell ref="Q18:Q20"/>
    <mergeCell ref="N18:O18"/>
    <mergeCell ref="A18:A20"/>
    <mergeCell ref="B18:B20"/>
    <mergeCell ref="C19:C20"/>
    <mergeCell ref="D19:D20"/>
    <mergeCell ref="G19:G20"/>
    <mergeCell ref="H19:H20"/>
    <mergeCell ref="I19:I20"/>
    <mergeCell ref="B7:D7"/>
    <mergeCell ref="B9:D9"/>
    <mergeCell ref="C18:D18"/>
    <mergeCell ref="E18:G18"/>
    <mergeCell ref="E19:F19"/>
    <mergeCell ref="H18:M18"/>
    <mergeCell ref="J19:M19"/>
    <mergeCell ref="B40:C40"/>
    <mergeCell ref="G40:H40"/>
    <mergeCell ref="B43:C43"/>
    <mergeCell ref="E43:F43"/>
    <mergeCell ref="N19:N20"/>
    <mergeCell ref="O19:O20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5"/>
  <sheetViews>
    <sheetView zoomScalePageLayoutView="0" workbookViewId="0" topLeftCell="A4">
      <selection activeCell="D3" sqref="D3"/>
    </sheetView>
  </sheetViews>
  <sheetFormatPr defaultColWidth="9.140625" defaultRowHeight="15"/>
  <cols>
    <col min="1" max="1" width="23.8515625" style="86" customWidth="1"/>
    <col min="2" max="2" width="9.140625" style="86" customWidth="1"/>
    <col min="3" max="3" width="11.140625" style="86" customWidth="1"/>
    <col min="4" max="5" width="11.28125" style="86" customWidth="1"/>
    <col min="6" max="6" width="11.00390625" style="86" bestFit="1" customWidth="1"/>
    <col min="7" max="7" width="9.140625" style="86" customWidth="1"/>
    <col min="8" max="8" width="10.140625" style="86" customWidth="1"/>
    <col min="9" max="9" width="13.140625" style="86" customWidth="1"/>
    <col min="10" max="11" width="10.7109375" style="86" customWidth="1"/>
    <col min="12" max="12" width="10.421875" style="86" customWidth="1"/>
    <col min="13" max="13" width="11.421875" style="86" customWidth="1"/>
    <col min="14" max="14" width="9.140625" style="86" customWidth="1"/>
    <col min="15" max="15" width="12.00390625" style="86" customWidth="1"/>
    <col min="16" max="16" width="10.140625" style="86" customWidth="1"/>
    <col min="17" max="17" width="12.57421875" style="86" customWidth="1"/>
    <col min="18" max="16384" width="9.140625" style="86" customWidth="1"/>
  </cols>
  <sheetData>
    <row r="1" ht="15">
      <c r="A1" s="86" t="s">
        <v>160</v>
      </c>
    </row>
    <row r="2" spans="1:6" ht="15">
      <c r="A2" s="86" t="s">
        <v>0</v>
      </c>
      <c r="F2" s="111" t="s">
        <v>27</v>
      </c>
    </row>
    <row r="3" spans="1:6" ht="15">
      <c r="A3" s="86" t="s">
        <v>0</v>
      </c>
      <c r="B3" s="112" t="s">
        <v>261</v>
      </c>
      <c r="C3" s="113" t="s">
        <v>295</v>
      </c>
      <c r="D3" s="86" t="str">
        <f>просрочка!D4</f>
        <v>2024 г</v>
      </c>
      <c r="F3" s="114"/>
    </row>
    <row r="4" spans="1:6" ht="15">
      <c r="A4" s="86" t="s">
        <v>0</v>
      </c>
      <c r="E4" s="112" t="s">
        <v>28</v>
      </c>
      <c r="F4" s="115">
        <f>просрочка!F5</f>
        <v>45292</v>
      </c>
    </row>
    <row r="5" spans="5:6" ht="15">
      <c r="E5" s="112" t="s">
        <v>29</v>
      </c>
      <c r="F5" s="99">
        <v>7117010268</v>
      </c>
    </row>
    <row r="6" spans="1:6" ht="30.75" customHeight="1">
      <c r="A6" s="86" t="s">
        <v>9</v>
      </c>
      <c r="B6" s="116" t="s">
        <v>420</v>
      </c>
      <c r="C6" s="116"/>
      <c r="D6" s="116"/>
      <c r="E6" s="112" t="s">
        <v>30</v>
      </c>
      <c r="F6" s="111">
        <v>711701001</v>
      </c>
    </row>
    <row r="7" spans="1:6" ht="15">
      <c r="A7" s="86" t="s">
        <v>26</v>
      </c>
      <c r="E7" s="112"/>
      <c r="F7" s="114"/>
    </row>
    <row r="8" spans="1:6" ht="56.25" customHeight="1">
      <c r="A8" s="91" t="s">
        <v>12</v>
      </c>
      <c r="B8" s="117" t="s">
        <v>294</v>
      </c>
      <c r="C8" s="117"/>
      <c r="D8" s="117"/>
      <c r="E8" s="112" t="s">
        <v>31</v>
      </c>
      <c r="F8" s="111">
        <v>853</v>
      </c>
    </row>
    <row r="9" spans="5:6" ht="15">
      <c r="E9" s="112"/>
      <c r="F9" s="114"/>
    </row>
    <row r="10" spans="1:6" ht="15">
      <c r="A10" s="86" t="s">
        <v>14</v>
      </c>
      <c r="E10" s="112" t="s">
        <v>32</v>
      </c>
      <c r="F10" s="111"/>
    </row>
    <row r="11" spans="5:6" ht="15">
      <c r="E11" s="112"/>
      <c r="F11" s="118"/>
    </row>
    <row r="12" spans="1:6" ht="15">
      <c r="A12" s="86" t="s">
        <v>16</v>
      </c>
      <c r="E12" s="112"/>
      <c r="F12" s="114"/>
    </row>
    <row r="13" spans="5:6" ht="15">
      <c r="E13" s="112"/>
      <c r="F13" s="111"/>
    </row>
    <row r="14" spans="1:6" ht="15">
      <c r="A14" s="86" t="s">
        <v>33</v>
      </c>
      <c r="E14" s="112" t="s">
        <v>34</v>
      </c>
      <c r="F14" s="118">
        <v>383</v>
      </c>
    </row>
    <row r="15" spans="1:6" ht="15">
      <c r="A15" s="86" t="s">
        <v>0</v>
      </c>
      <c r="F15" s="114"/>
    </row>
    <row r="17" ht="15">
      <c r="A17" s="86" t="s">
        <v>161</v>
      </c>
    </row>
    <row r="18" ht="15">
      <c r="A18" s="86" t="s">
        <v>0</v>
      </c>
    </row>
    <row r="19" ht="15">
      <c r="A19" s="86" t="s">
        <v>0</v>
      </c>
    </row>
    <row r="20" spans="1:17" s="91" customFormat="1" ht="58.5" customHeight="1">
      <c r="A20" s="87" t="s">
        <v>162</v>
      </c>
      <c r="B20" s="87" t="s">
        <v>37</v>
      </c>
      <c r="C20" s="88" t="s">
        <v>163</v>
      </c>
      <c r="D20" s="89"/>
      <c r="E20" s="89"/>
      <c r="F20" s="90"/>
      <c r="G20" s="88" t="s">
        <v>164</v>
      </c>
      <c r="H20" s="89"/>
      <c r="I20" s="89"/>
      <c r="J20" s="89"/>
      <c r="K20" s="90"/>
      <c r="L20" s="88" t="s">
        <v>360</v>
      </c>
      <c r="M20" s="90"/>
      <c r="N20" s="88" t="s">
        <v>165</v>
      </c>
      <c r="O20" s="89"/>
      <c r="P20" s="89"/>
      <c r="Q20" s="90"/>
    </row>
    <row r="21" spans="1:17" s="91" customFormat="1" ht="46.5" customHeight="1">
      <c r="A21" s="92"/>
      <c r="B21" s="92"/>
      <c r="C21" s="88" t="s">
        <v>166</v>
      </c>
      <c r="D21" s="90"/>
      <c r="E21" s="88" t="s">
        <v>85</v>
      </c>
      <c r="F21" s="89"/>
      <c r="G21" s="87" t="s">
        <v>364</v>
      </c>
      <c r="H21" s="88" t="s">
        <v>85</v>
      </c>
      <c r="I21" s="89"/>
      <c r="J21" s="89"/>
      <c r="K21" s="90"/>
      <c r="L21" s="88" t="s">
        <v>85</v>
      </c>
      <c r="M21" s="90"/>
      <c r="N21" s="88" t="s">
        <v>166</v>
      </c>
      <c r="O21" s="90"/>
      <c r="P21" s="88" t="s">
        <v>85</v>
      </c>
      <c r="Q21" s="90"/>
    </row>
    <row r="22" spans="1:17" s="91" customFormat="1" ht="49.5" customHeight="1">
      <c r="A22" s="92"/>
      <c r="B22" s="92"/>
      <c r="C22" s="87" t="s">
        <v>119</v>
      </c>
      <c r="D22" s="87" t="s">
        <v>359</v>
      </c>
      <c r="E22" s="87" t="s">
        <v>167</v>
      </c>
      <c r="F22" s="87" t="s">
        <v>168</v>
      </c>
      <c r="G22" s="92"/>
      <c r="H22" s="88" t="s">
        <v>169</v>
      </c>
      <c r="I22" s="90"/>
      <c r="J22" s="87" t="s">
        <v>363</v>
      </c>
      <c r="K22" s="87" t="s">
        <v>170</v>
      </c>
      <c r="L22" s="87" t="s">
        <v>362</v>
      </c>
      <c r="M22" s="87" t="s">
        <v>361</v>
      </c>
      <c r="N22" s="87" t="s">
        <v>119</v>
      </c>
      <c r="O22" s="87" t="s">
        <v>359</v>
      </c>
      <c r="P22" s="87" t="s">
        <v>167</v>
      </c>
      <c r="Q22" s="87" t="s">
        <v>168</v>
      </c>
    </row>
    <row r="23" spans="1:17" s="91" customFormat="1" ht="74.25" customHeight="1">
      <c r="A23" s="93"/>
      <c r="B23" s="93"/>
      <c r="C23" s="93"/>
      <c r="D23" s="93"/>
      <c r="E23" s="93"/>
      <c r="F23" s="93"/>
      <c r="G23" s="93"/>
      <c r="H23" s="94" t="s">
        <v>119</v>
      </c>
      <c r="I23" s="94" t="s">
        <v>359</v>
      </c>
      <c r="J23" s="93"/>
      <c r="K23" s="93"/>
      <c r="L23" s="93"/>
      <c r="M23" s="93"/>
      <c r="N23" s="93"/>
      <c r="O23" s="93"/>
      <c r="P23" s="93"/>
      <c r="Q23" s="93"/>
    </row>
    <row r="24" spans="1:17" s="96" customFormat="1" ht="15">
      <c r="A24" s="95" t="s">
        <v>298</v>
      </c>
      <c r="B24" s="95" t="s">
        <v>299</v>
      </c>
      <c r="C24" s="95" t="s">
        <v>300</v>
      </c>
      <c r="D24" s="95" t="s">
        <v>301</v>
      </c>
      <c r="E24" s="95" t="s">
        <v>302</v>
      </c>
      <c r="F24" s="95" t="s">
        <v>303</v>
      </c>
      <c r="G24" s="95" t="s">
        <v>304</v>
      </c>
      <c r="H24" s="95" t="s">
        <v>305</v>
      </c>
      <c r="I24" s="95" t="s">
        <v>306</v>
      </c>
      <c r="J24" s="95" t="s">
        <v>307</v>
      </c>
      <c r="K24" s="95" t="s">
        <v>308</v>
      </c>
      <c r="L24" s="95" t="s">
        <v>309</v>
      </c>
      <c r="M24" s="95" t="s">
        <v>310</v>
      </c>
      <c r="N24" s="95" t="s">
        <v>311</v>
      </c>
      <c r="O24" s="95" t="s">
        <v>312</v>
      </c>
      <c r="P24" s="95" t="s">
        <v>313</v>
      </c>
      <c r="Q24" s="95" t="s">
        <v>314</v>
      </c>
    </row>
    <row r="25" spans="1:17" ht="30">
      <c r="A25" s="97" t="s">
        <v>366</v>
      </c>
      <c r="B25" s="119">
        <v>1000</v>
      </c>
      <c r="C25" s="99">
        <f>C26</f>
        <v>18.06</v>
      </c>
      <c r="D25" s="99">
        <f>C25</f>
        <v>18.06</v>
      </c>
      <c r="E25" s="99">
        <f aca="true" t="shared" si="0" ref="E25:Q25">E26</f>
        <v>18.06</v>
      </c>
      <c r="F25" s="99">
        <f t="shared" si="0"/>
        <v>0</v>
      </c>
      <c r="G25" s="99">
        <f t="shared" si="0"/>
        <v>10.299999999999999</v>
      </c>
      <c r="H25" s="99">
        <f t="shared" si="0"/>
        <v>10.1</v>
      </c>
      <c r="I25" s="99">
        <f>H25</f>
        <v>10.1</v>
      </c>
      <c r="J25" s="99">
        <f t="shared" si="0"/>
        <v>0</v>
      </c>
      <c r="K25" s="99">
        <f t="shared" si="0"/>
        <v>0.2</v>
      </c>
      <c r="L25" s="99">
        <f t="shared" si="0"/>
        <v>0</v>
      </c>
      <c r="M25" s="99">
        <f t="shared" si="0"/>
        <v>0</v>
      </c>
      <c r="N25" s="99">
        <f t="shared" si="0"/>
        <v>18.86</v>
      </c>
      <c r="O25" s="99">
        <f>N25</f>
        <v>18.86</v>
      </c>
      <c r="P25" s="99">
        <f t="shared" si="0"/>
        <v>18.36</v>
      </c>
      <c r="Q25" s="99">
        <f t="shared" si="0"/>
        <v>0.5</v>
      </c>
    </row>
    <row r="26" spans="1:17" ht="30">
      <c r="A26" s="97" t="s">
        <v>365</v>
      </c>
      <c r="B26" s="119" t="s">
        <v>290</v>
      </c>
      <c r="C26" s="99">
        <v>18.06</v>
      </c>
      <c r="D26" s="99">
        <f aca="true" t="shared" si="1" ref="D26:D34">C26</f>
        <v>18.06</v>
      </c>
      <c r="E26" s="99">
        <f>D26-F26</f>
        <v>18.06</v>
      </c>
      <c r="F26" s="99">
        <v>0</v>
      </c>
      <c r="G26" s="99">
        <f>H26+K26</f>
        <v>10.299999999999999</v>
      </c>
      <c r="H26" s="99">
        <v>10.1</v>
      </c>
      <c r="I26" s="99">
        <f aca="true" t="shared" si="2" ref="I26:I34">H26</f>
        <v>10.1</v>
      </c>
      <c r="J26" s="99"/>
      <c r="K26" s="99">
        <v>0.2</v>
      </c>
      <c r="L26" s="99"/>
      <c r="M26" s="99"/>
      <c r="N26" s="99">
        <v>18.86</v>
      </c>
      <c r="O26" s="99">
        <f aca="true" t="shared" si="3" ref="O26:O34">N26</f>
        <v>18.86</v>
      </c>
      <c r="P26" s="99">
        <f>O26-Q26</f>
        <v>18.36</v>
      </c>
      <c r="Q26" s="99">
        <v>0.5</v>
      </c>
    </row>
    <row r="27" spans="1:17" ht="30">
      <c r="A27" s="97" t="s">
        <v>368</v>
      </c>
      <c r="B27" s="119" t="s">
        <v>367</v>
      </c>
      <c r="C27" s="99">
        <f>C28+C29+C30+C31</f>
        <v>18</v>
      </c>
      <c r="D27" s="99">
        <f t="shared" si="1"/>
        <v>18</v>
      </c>
      <c r="E27" s="99">
        <f aca="true" t="shared" si="4" ref="E27:Q27">E28+E29+E30+E31</f>
        <v>18</v>
      </c>
      <c r="F27" s="99">
        <f t="shared" si="4"/>
        <v>0</v>
      </c>
      <c r="G27" s="99">
        <f t="shared" si="4"/>
        <v>12.600000000000001</v>
      </c>
      <c r="H27" s="99">
        <f t="shared" si="4"/>
        <v>12.3</v>
      </c>
      <c r="I27" s="99">
        <f t="shared" si="2"/>
        <v>12.3</v>
      </c>
      <c r="J27" s="99">
        <f t="shared" si="4"/>
        <v>0</v>
      </c>
      <c r="K27" s="99">
        <f t="shared" si="4"/>
        <v>0.3</v>
      </c>
      <c r="L27" s="99">
        <f t="shared" si="4"/>
        <v>0</v>
      </c>
      <c r="M27" s="99">
        <f t="shared" si="4"/>
        <v>0</v>
      </c>
      <c r="N27" s="99">
        <f t="shared" si="4"/>
        <v>15.25</v>
      </c>
      <c r="O27" s="99">
        <f t="shared" si="3"/>
        <v>15.25</v>
      </c>
      <c r="P27" s="99">
        <f t="shared" si="4"/>
        <v>14.25</v>
      </c>
      <c r="Q27" s="99">
        <f t="shared" si="4"/>
        <v>1</v>
      </c>
    </row>
    <row r="28" spans="1:17" ht="30">
      <c r="A28" s="97" t="s">
        <v>369</v>
      </c>
      <c r="B28" s="119" t="s">
        <v>370</v>
      </c>
      <c r="C28" s="99"/>
      <c r="D28" s="99">
        <f t="shared" si="1"/>
        <v>0</v>
      </c>
      <c r="E28" s="99"/>
      <c r="F28" s="99"/>
      <c r="G28" s="99"/>
      <c r="H28" s="99"/>
      <c r="I28" s="99">
        <f t="shared" si="2"/>
        <v>0</v>
      </c>
      <c r="J28" s="99"/>
      <c r="K28" s="99"/>
      <c r="L28" s="99"/>
      <c r="M28" s="99"/>
      <c r="N28" s="99"/>
      <c r="O28" s="99">
        <f t="shared" si="3"/>
        <v>0</v>
      </c>
      <c r="P28" s="99"/>
      <c r="Q28" s="99"/>
    </row>
    <row r="29" spans="1:17" ht="30">
      <c r="A29" s="97" t="s">
        <v>371</v>
      </c>
      <c r="B29" s="119" t="s">
        <v>374</v>
      </c>
      <c r="C29" s="99"/>
      <c r="D29" s="99">
        <f t="shared" si="1"/>
        <v>0</v>
      </c>
      <c r="E29" s="99"/>
      <c r="F29" s="99"/>
      <c r="G29" s="99"/>
      <c r="H29" s="99"/>
      <c r="I29" s="99">
        <f t="shared" si="2"/>
        <v>0</v>
      </c>
      <c r="J29" s="99"/>
      <c r="K29" s="99"/>
      <c r="L29" s="99"/>
      <c r="M29" s="99"/>
      <c r="N29" s="99"/>
      <c r="O29" s="99">
        <f t="shared" si="3"/>
        <v>0</v>
      </c>
      <c r="P29" s="99"/>
      <c r="Q29" s="99"/>
    </row>
    <row r="30" spans="1:17" ht="15">
      <c r="A30" s="97" t="s">
        <v>372</v>
      </c>
      <c r="B30" s="119" t="s">
        <v>375</v>
      </c>
      <c r="C30" s="99">
        <v>0.25</v>
      </c>
      <c r="D30" s="99">
        <f t="shared" si="1"/>
        <v>0.25</v>
      </c>
      <c r="E30" s="99">
        <f>D30-F30</f>
        <v>0.25</v>
      </c>
      <c r="F30" s="99"/>
      <c r="G30" s="99">
        <f>H30+K30</f>
        <v>0.5</v>
      </c>
      <c r="H30" s="99">
        <v>0.5</v>
      </c>
      <c r="I30" s="99">
        <f t="shared" si="2"/>
        <v>0.5</v>
      </c>
      <c r="J30" s="99"/>
      <c r="K30" s="99"/>
      <c r="L30" s="99"/>
      <c r="M30" s="99"/>
      <c r="N30" s="99">
        <v>0.25</v>
      </c>
      <c r="O30" s="99">
        <f t="shared" si="3"/>
        <v>0.25</v>
      </c>
      <c r="P30" s="99">
        <f>O30-Q30</f>
        <v>0.25</v>
      </c>
      <c r="Q30" s="99"/>
    </row>
    <row r="31" spans="1:17" ht="18.75" customHeight="1">
      <c r="A31" s="97" t="s">
        <v>373</v>
      </c>
      <c r="B31" s="119" t="s">
        <v>376</v>
      </c>
      <c r="C31" s="99">
        <v>17.75</v>
      </c>
      <c r="D31" s="99">
        <f t="shared" si="1"/>
        <v>17.75</v>
      </c>
      <c r="E31" s="99">
        <f>D31-F31</f>
        <v>17.75</v>
      </c>
      <c r="F31" s="99"/>
      <c r="G31" s="99">
        <f>H31+K31</f>
        <v>12.100000000000001</v>
      </c>
      <c r="H31" s="99">
        <v>11.8</v>
      </c>
      <c r="I31" s="99">
        <f t="shared" si="2"/>
        <v>11.8</v>
      </c>
      <c r="J31" s="99"/>
      <c r="K31" s="99">
        <v>0.3</v>
      </c>
      <c r="L31" s="99"/>
      <c r="M31" s="99"/>
      <c r="N31" s="99">
        <v>15</v>
      </c>
      <c r="O31" s="99">
        <f t="shared" si="3"/>
        <v>15</v>
      </c>
      <c r="P31" s="99">
        <f>O31-Q31</f>
        <v>14</v>
      </c>
      <c r="Q31" s="99">
        <v>1</v>
      </c>
    </row>
    <row r="32" spans="1:17" ht="45">
      <c r="A32" s="97" t="s">
        <v>378</v>
      </c>
      <c r="B32" s="119" t="s">
        <v>377</v>
      </c>
      <c r="C32" s="99">
        <f>C33+C34</f>
        <v>2.25</v>
      </c>
      <c r="D32" s="99">
        <f t="shared" si="1"/>
        <v>2.25</v>
      </c>
      <c r="E32" s="99">
        <f aca="true" t="shared" si="5" ref="E32:Q32">E33+E34</f>
        <v>2.25</v>
      </c>
      <c r="F32" s="99">
        <f t="shared" si="5"/>
        <v>0</v>
      </c>
      <c r="G32" s="99">
        <f t="shared" si="5"/>
        <v>1.9</v>
      </c>
      <c r="H32" s="99">
        <f t="shared" si="5"/>
        <v>1.9</v>
      </c>
      <c r="I32" s="99">
        <f t="shared" si="2"/>
        <v>1.9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2.25</v>
      </c>
      <c r="O32" s="99">
        <f t="shared" si="3"/>
        <v>2.25</v>
      </c>
      <c r="P32" s="99">
        <f t="shared" si="5"/>
        <v>2.25</v>
      </c>
      <c r="Q32" s="99">
        <f t="shared" si="5"/>
        <v>0</v>
      </c>
    </row>
    <row r="33" spans="1:17" ht="30">
      <c r="A33" s="97" t="s">
        <v>379</v>
      </c>
      <c r="B33" s="119" t="s">
        <v>380</v>
      </c>
      <c r="C33" s="99">
        <v>1</v>
      </c>
      <c r="D33" s="99">
        <f t="shared" si="1"/>
        <v>1</v>
      </c>
      <c r="E33" s="99">
        <f>D33-F33</f>
        <v>1</v>
      </c>
      <c r="F33" s="99"/>
      <c r="G33" s="99">
        <f>H33+K33</f>
        <v>0.9</v>
      </c>
      <c r="H33" s="99">
        <v>0.9</v>
      </c>
      <c r="I33" s="99">
        <f t="shared" si="2"/>
        <v>0.9</v>
      </c>
      <c r="J33" s="99"/>
      <c r="K33" s="99"/>
      <c r="L33" s="99"/>
      <c r="M33" s="99"/>
      <c r="N33" s="99">
        <v>1</v>
      </c>
      <c r="O33" s="99">
        <f t="shared" si="3"/>
        <v>1</v>
      </c>
      <c r="P33" s="99">
        <f>O33-Q33</f>
        <v>1</v>
      </c>
      <c r="Q33" s="99"/>
    </row>
    <row r="34" spans="1:17" ht="30">
      <c r="A34" s="97" t="s">
        <v>381</v>
      </c>
      <c r="B34" s="119" t="s">
        <v>382</v>
      </c>
      <c r="C34" s="99">
        <v>1.25</v>
      </c>
      <c r="D34" s="99">
        <f t="shared" si="1"/>
        <v>1.25</v>
      </c>
      <c r="E34" s="99">
        <f>D34-F34</f>
        <v>1.25</v>
      </c>
      <c r="F34" s="99"/>
      <c r="G34" s="99">
        <f>H34+K34</f>
        <v>1</v>
      </c>
      <c r="H34" s="99">
        <v>1</v>
      </c>
      <c r="I34" s="99">
        <f t="shared" si="2"/>
        <v>1</v>
      </c>
      <c r="J34" s="99"/>
      <c r="K34" s="99"/>
      <c r="L34" s="99"/>
      <c r="M34" s="99"/>
      <c r="N34" s="99">
        <v>1.25</v>
      </c>
      <c r="O34" s="99">
        <f t="shared" si="3"/>
        <v>1.25</v>
      </c>
      <c r="P34" s="99">
        <f>O34-Q34</f>
        <v>1.25</v>
      </c>
      <c r="Q34" s="99"/>
    </row>
    <row r="35" spans="1:17" s="121" customFormat="1" ht="26.25" customHeight="1">
      <c r="A35" s="108" t="s">
        <v>75</v>
      </c>
      <c r="B35" s="120" t="s">
        <v>292</v>
      </c>
      <c r="C35" s="108">
        <f>C25+C27+C32</f>
        <v>38.31</v>
      </c>
      <c r="D35" s="108">
        <f aca="true" t="shared" si="6" ref="D35:Q35">D25+D27+D32</f>
        <v>38.31</v>
      </c>
      <c r="E35" s="108">
        <f t="shared" si="6"/>
        <v>38.31</v>
      </c>
      <c r="F35" s="108">
        <f t="shared" si="6"/>
        <v>0</v>
      </c>
      <c r="G35" s="108">
        <f t="shared" si="6"/>
        <v>24.799999999999997</v>
      </c>
      <c r="H35" s="108">
        <f t="shared" si="6"/>
        <v>24.299999999999997</v>
      </c>
      <c r="I35" s="108">
        <f t="shared" si="6"/>
        <v>24.299999999999997</v>
      </c>
      <c r="J35" s="108">
        <f t="shared" si="6"/>
        <v>0</v>
      </c>
      <c r="K35" s="108">
        <f t="shared" si="6"/>
        <v>0.5</v>
      </c>
      <c r="L35" s="108">
        <f t="shared" si="6"/>
        <v>0</v>
      </c>
      <c r="M35" s="108">
        <f t="shared" si="6"/>
        <v>0</v>
      </c>
      <c r="N35" s="108">
        <f t="shared" si="6"/>
        <v>36.36</v>
      </c>
      <c r="O35" s="108">
        <f t="shared" si="6"/>
        <v>36.36</v>
      </c>
      <c r="P35" s="108">
        <f t="shared" si="6"/>
        <v>34.86</v>
      </c>
      <c r="Q35" s="108">
        <f t="shared" si="6"/>
        <v>1.5</v>
      </c>
    </row>
  </sheetData>
  <sheetProtection/>
  <mergeCells count="28">
    <mergeCell ref="N21:O21"/>
    <mergeCell ref="O22:O23"/>
    <mergeCell ref="P22:P23"/>
    <mergeCell ref="Q22:Q23"/>
    <mergeCell ref="H22:I22"/>
    <mergeCell ref="J22:J23"/>
    <mergeCell ref="K22:K23"/>
    <mergeCell ref="L22:L23"/>
    <mergeCell ref="M22:M23"/>
    <mergeCell ref="N22:N23"/>
    <mergeCell ref="A20:A23"/>
    <mergeCell ref="B20:B23"/>
    <mergeCell ref="C22:C23"/>
    <mergeCell ref="D22:D23"/>
    <mergeCell ref="C21:D21"/>
    <mergeCell ref="E21:F21"/>
    <mergeCell ref="E22:E23"/>
    <mergeCell ref="F22:F23"/>
    <mergeCell ref="P21:Q21"/>
    <mergeCell ref="B6:D6"/>
    <mergeCell ref="B8:D8"/>
    <mergeCell ref="C20:F20"/>
    <mergeCell ref="G20:K20"/>
    <mergeCell ref="L20:M20"/>
    <mergeCell ref="N20:Q20"/>
    <mergeCell ref="G21:G23"/>
    <mergeCell ref="H21:K21"/>
    <mergeCell ref="L21:M21"/>
  </mergeCells>
  <printOptions/>
  <pageMargins left="0.7086614173228347" right="0.7086614173228347" top="0.41" bottom="0.44" header="0.31496062992125984" footer="0.31496062992125984"/>
  <pageSetup fitToHeight="1" fitToWidth="1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6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7.7109375" style="86" customWidth="1"/>
    <col min="2" max="2" width="11.7109375" style="86" customWidth="1"/>
    <col min="3" max="3" width="12.421875" style="86" customWidth="1"/>
    <col min="4" max="5" width="13.7109375" style="86" bestFit="1" customWidth="1"/>
    <col min="6" max="6" width="12.7109375" style="86" customWidth="1"/>
    <col min="7" max="7" width="11.7109375" style="86" customWidth="1"/>
    <col min="8" max="8" width="10.140625" style="86" customWidth="1"/>
    <col min="9" max="9" width="12.00390625" style="86" customWidth="1"/>
    <col min="10" max="10" width="13.140625" style="86" customWidth="1"/>
    <col min="11" max="11" width="10.8515625" style="86" customWidth="1"/>
    <col min="12" max="12" width="13.140625" style="86" customWidth="1"/>
    <col min="13" max="13" width="11.28125" style="86" customWidth="1"/>
    <col min="14" max="14" width="13.28125" style="86" customWidth="1"/>
    <col min="15" max="15" width="10.421875" style="86" customWidth="1"/>
    <col min="16" max="16" width="11.00390625" style="86" customWidth="1"/>
    <col min="17" max="16384" width="9.140625" style="86" customWidth="1"/>
  </cols>
  <sheetData>
    <row r="1" ht="15">
      <c r="A1" s="86" t="s">
        <v>171</v>
      </c>
    </row>
    <row r="2" ht="15">
      <c r="A2" s="86" t="s">
        <v>0</v>
      </c>
    </row>
    <row r="3" spans="1:16" s="91" customFormat="1" ht="52.5" customHeight="1">
      <c r="A3" s="87" t="s">
        <v>172</v>
      </c>
      <c r="B3" s="87" t="s">
        <v>37</v>
      </c>
      <c r="C3" s="88" t="s">
        <v>173</v>
      </c>
      <c r="D3" s="89"/>
      <c r="E3" s="89"/>
      <c r="F3" s="89"/>
      <c r="G3" s="89"/>
      <c r="H3" s="90"/>
      <c r="I3" s="88" t="s">
        <v>384</v>
      </c>
      <c r="J3" s="90"/>
      <c r="K3" s="88" t="s">
        <v>383</v>
      </c>
      <c r="L3" s="89"/>
      <c r="M3" s="89"/>
      <c r="N3" s="89"/>
      <c r="O3" s="89"/>
      <c r="P3" s="90"/>
    </row>
    <row r="4" spans="1:16" s="91" customFormat="1" ht="25.5" customHeight="1">
      <c r="A4" s="92"/>
      <c r="B4" s="92"/>
      <c r="C4" s="87" t="s">
        <v>119</v>
      </c>
      <c r="D4" s="88" t="s">
        <v>85</v>
      </c>
      <c r="E4" s="89"/>
      <c r="F4" s="89"/>
      <c r="G4" s="89"/>
      <c r="H4" s="90"/>
      <c r="I4" s="88" t="s">
        <v>85</v>
      </c>
      <c r="J4" s="90"/>
      <c r="K4" s="88" t="s">
        <v>85</v>
      </c>
      <c r="L4" s="89"/>
      <c r="M4" s="89"/>
      <c r="N4" s="89"/>
      <c r="O4" s="89"/>
      <c r="P4" s="90"/>
    </row>
    <row r="5" spans="1:16" s="91" customFormat="1" ht="32.25" customHeight="1">
      <c r="A5" s="92"/>
      <c r="B5" s="92"/>
      <c r="C5" s="92"/>
      <c r="D5" s="88" t="s">
        <v>169</v>
      </c>
      <c r="E5" s="89"/>
      <c r="F5" s="89"/>
      <c r="G5" s="87" t="s">
        <v>174</v>
      </c>
      <c r="H5" s="87" t="s">
        <v>170</v>
      </c>
      <c r="I5" s="87" t="s">
        <v>175</v>
      </c>
      <c r="J5" s="87" t="s">
        <v>176</v>
      </c>
      <c r="K5" s="88" t="s">
        <v>169</v>
      </c>
      <c r="L5" s="89"/>
      <c r="M5" s="89"/>
      <c r="N5" s="89"/>
      <c r="O5" s="89"/>
      <c r="P5" s="90"/>
    </row>
    <row r="6" spans="1:16" s="91" customFormat="1" ht="44.25" customHeight="1">
      <c r="A6" s="92"/>
      <c r="B6" s="92"/>
      <c r="C6" s="92"/>
      <c r="D6" s="87" t="s">
        <v>119</v>
      </c>
      <c r="E6" s="88" t="s">
        <v>177</v>
      </c>
      <c r="F6" s="90"/>
      <c r="G6" s="92"/>
      <c r="H6" s="92"/>
      <c r="I6" s="92"/>
      <c r="J6" s="92"/>
      <c r="K6" s="87" t="s">
        <v>178</v>
      </c>
      <c r="L6" s="87" t="s">
        <v>82</v>
      </c>
      <c r="M6" s="104" t="s">
        <v>83</v>
      </c>
      <c r="N6" s="104"/>
      <c r="O6" s="87" t="s">
        <v>84</v>
      </c>
      <c r="P6" s="87" t="s">
        <v>181</v>
      </c>
    </row>
    <row r="7" spans="1:16" s="91" customFormat="1" ht="30.75" customHeight="1">
      <c r="A7" s="92"/>
      <c r="B7" s="92"/>
      <c r="C7" s="92"/>
      <c r="D7" s="92"/>
      <c r="E7" s="87" t="s">
        <v>179</v>
      </c>
      <c r="F7" s="87" t="s">
        <v>180</v>
      </c>
      <c r="G7" s="92"/>
      <c r="H7" s="92"/>
      <c r="I7" s="92"/>
      <c r="J7" s="92"/>
      <c r="K7" s="92"/>
      <c r="L7" s="92"/>
      <c r="M7" s="88" t="s">
        <v>85</v>
      </c>
      <c r="N7" s="89"/>
      <c r="O7" s="92"/>
      <c r="P7" s="92"/>
    </row>
    <row r="8" spans="1:16" s="91" customFormat="1" ht="90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 t="s">
        <v>87</v>
      </c>
      <c r="N8" s="94" t="s">
        <v>88</v>
      </c>
      <c r="O8" s="93"/>
      <c r="P8" s="93"/>
    </row>
    <row r="9" spans="1:16" s="106" customFormat="1" ht="1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05">
        <v>14</v>
      </c>
      <c r="O9" s="105">
        <v>15</v>
      </c>
      <c r="P9" s="105">
        <v>16</v>
      </c>
    </row>
    <row r="10" spans="1:16" ht="15">
      <c r="A10" s="97" t="s">
        <v>366</v>
      </c>
      <c r="B10" s="107">
        <v>1000</v>
      </c>
      <c r="C10" s="103">
        <f>C11</f>
        <v>5837600</v>
      </c>
      <c r="D10" s="103">
        <f aca="true" t="shared" si="0" ref="D10:P10">D11</f>
        <v>5462900</v>
      </c>
      <c r="E10" s="103">
        <f>D10</f>
        <v>5462900</v>
      </c>
      <c r="F10" s="103">
        <f t="shared" si="0"/>
        <v>0</v>
      </c>
      <c r="G10" s="103">
        <f t="shared" si="0"/>
        <v>305500</v>
      </c>
      <c r="H10" s="103">
        <f t="shared" si="0"/>
        <v>69200</v>
      </c>
      <c r="I10" s="103">
        <f t="shared" si="0"/>
        <v>0</v>
      </c>
      <c r="J10" s="103">
        <f t="shared" si="0"/>
        <v>0</v>
      </c>
      <c r="K10" s="103">
        <f t="shared" si="0"/>
        <v>0</v>
      </c>
      <c r="L10" s="103">
        <f t="shared" si="0"/>
        <v>0</v>
      </c>
      <c r="M10" s="103">
        <f t="shared" si="0"/>
        <v>0</v>
      </c>
      <c r="N10" s="103">
        <f t="shared" si="0"/>
        <v>0</v>
      </c>
      <c r="O10" s="103">
        <f t="shared" si="0"/>
        <v>0</v>
      </c>
      <c r="P10" s="103">
        <f t="shared" si="0"/>
        <v>0</v>
      </c>
    </row>
    <row r="11" spans="1:16" ht="30">
      <c r="A11" s="97" t="s">
        <v>365</v>
      </c>
      <c r="B11" s="107" t="s">
        <v>290</v>
      </c>
      <c r="C11" s="103">
        <f>D11+G11+H11</f>
        <v>5837600</v>
      </c>
      <c r="D11" s="103">
        <f>E11+F11</f>
        <v>5462900</v>
      </c>
      <c r="E11" s="103">
        <v>5462900</v>
      </c>
      <c r="F11" s="103"/>
      <c r="G11" s="103">
        <v>305500</v>
      </c>
      <c r="H11" s="103">
        <v>69200</v>
      </c>
      <c r="I11" s="103"/>
      <c r="J11" s="103"/>
      <c r="K11" s="103"/>
      <c r="L11" s="103"/>
      <c r="M11" s="103"/>
      <c r="N11" s="103"/>
      <c r="O11" s="103"/>
      <c r="P11" s="103"/>
    </row>
    <row r="12" spans="1:16" ht="30">
      <c r="A12" s="97" t="s">
        <v>368</v>
      </c>
      <c r="B12" s="107" t="s">
        <v>367</v>
      </c>
      <c r="C12" s="103">
        <f>C13+C14+C15+C16</f>
        <v>3365900</v>
      </c>
      <c r="D12" s="103">
        <f aca="true" t="shared" si="1" ref="D12:P12">D13+D14+D15+D16</f>
        <v>2924700</v>
      </c>
      <c r="E12" s="103">
        <f>E13+E14+E15+E16</f>
        <v>2715500</v>
      </c>
      <c r="F12" s="103">
        <f t="shared" si="1"/>
        <v>209200</v>
      </c>
      <c r="G12" s="103">
        <f t="shared" si="1"/>
        <v>392300</v>
      </c>
      <c r="H12" s="103">
        <f t="shared" si="1"/>
        <v>48900</v>
      </c>
      <c r="I12" s="103">
        <f t="shared" si="1"/>
        <v>0</v>
      </c>
      <c r="J12" s="103">
        <f t="shared" si="1"/>
        <v>0</v>
      </c>
      <c r="K12" s="103">
        <f t="shared" si="1"/>
        <v>0</v>
      </c>
      <c r="L12" s="103">
        <f t="shared" si="1"/>
        <v>0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</row>
    <row r="13" spans="1:16" ht="30">
      <c r="A13" s="97" t="s">
        <v>369</v>
      </c>
      <c r="B13" s="107" t="s">
        <v>370</v>
      </c>
      <c r="C13" s="103"/>
      <c r="D13" s="103"/>
      <c r="E13" s="103">
        <f>D13</f>
        <v>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ht="30">
      <c r="A14" s="97" t="s">
        <v>371</v>
      </c>
      <c r="B14" s="107" t="s">
        <v>374</v>
      </c>
      <c r="C14" s="103"/>
      <c r="D14" s="103"/>
      <c r="E14" s="103">
        <f>D14</f>
        <v>0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ht="15">
      <c r="A15" s="97" t="s">
        <v>372</v>
      </c>
      <c r="B15" s="107" t="s">
        <v>375</v>
      </c>
      <c r="C15" s="103">
        <f>D15+G15+H15</f>
        <v>258100</v>
      </c>
      <c r="D15" s="103">
        <f>E15+F15</f>
        <v>209200</v>
      </c>
      <c r="E15" s="103"/>
      <c r="F15" s="103">
        <v>209200</v>
      </c>
      <c r="G15" s="103">
        <v>48900</v>
      </c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15">
      <c r="A16" s="97" t="s">
        <v>373</v>
      </c>
      <c r="B16" s="107" t="s">
        <v>376</v>
      </c>
      <c r="C16" s="103">
        <f>D16+G16+H16</f>
        <v>3107800</v>
      </c>
      <c r="D16" s="103">
        <f>E16+F16</f>
        <v>2715500</v>
      </c>
      <c r="E16" s="103">
        <v>2715500</v>
      </c>
      <c r="F16" s="103"/>
      <c r="G16" s="103">
        <v>343400</v>
      </c>
      <c r="H16" s="103">
        <v>48900</v>
      </c>
      <c r="I16" s="103"/>
      <c r="J16" s="103"/>
      <c r="K16" s="103"/>
      <c r="L16" s="103"/>
      <c r="M16" s="103"/>
      <c r="N16" s="103"/>
      <c r="O16" s="103"/>
      <c r="P16" s="103"/>
    </row>
    <row r="17" spans="1:16" ht="45">
      <c r="A17" s="97" t="s">
        <v>378</v>
      </c>
      <c r="B17" s="107" t="s">
        <v>377</v>
      </c>
      <c r="C17" s="103">
        <f>C18+C19</f>
        <v>1382652.5</v>
      </c>
      <c r="D17" s="103">
        <f aca="true" t="shared" si="2" ref="D17:P17">D18+D19</f>
        <v>1157352.5</v>
      </c>
      <c r="E17" s="103">
        <f>D17</f>
        <v>1157352.5</v>
      </c>
      <c r="F17" s="103">
        <f t="shared" si="2"/>
        <v>0</v>
      </c>
      <c r="G17" s="103">
        <f t="shared" si="2"/>
        <v>225300</v>
      </c>
      <c r="H17" s="103">
        <f t="shared" si="2"/>
        <v>0</v>
      </c>
      <c r="I17" s="103">
        <f t="shared" si="2"/>
        <v>0</v>
      </c>
      <c r="J17" s="103">
        <f t="shared" si="2"/>
        <v>0</v>
      </c>
      <c r="K17" s="103">
        <f t="shared" si="2"/>
        <v>0</v>
      </c>
      <c r="L17" s="103">
        <f t="shared" si="2"/>
        <v>0</v>
      </c>
      <c r="M17" s="103">
        <f t="shared" si="2"/>
        <v>0</v>
      </c>
      <c r="N17" s="103">
        <f t="shared" si="2"/>
        <v>0</v>
      </c>
      <c r="O17" s="103">
        <f t="shared" si="2"/>
        <v>0</v>
      </c>
      <c r="P17" s="103">
        <f t="shared" si="2"/>
        <v>0</v>
      </c>
    </row>
    <row r="18" spans="1:16" ht="30">
      <c r="A18" s="97" t="s">
        <v>379</v>
      </c>
      <c r="B18" s="107" t="s">
        <v>380</v>
      </c>
      <c r="C18" s="103">
        <f>D18+G18+H18</f>
        <v>726348.2</v>
      </c>
      <c r="D18" s="103">
        <f>E18+F18</f>
        <v>599148.2</v>
      </c>
      <c r="E18" s="103">
        <v>599148.2</v>
      </c>
      <c r="F18" s="103"/>
      <c r="G18" s="103">
        <v>127200</v>
      </c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5">
      <c r="A19" s="97" t="s">
        <v>381</v>
      </c>
      <c r="B19" s="107" t="s">
        <v>382</v>
      </c>
      <c r="C19" s="103">
        <f>D19+G19+H19</f>
        <v>656304.3</v>
      </c>
      <c r="D19" s="103">
        <f>E19+F19</f>
        <v>558204.3</v>
      </c>
      <c r="E19" s="103">
        <v>558204.3</v>
      </c>
      <c r="F19" s="103"/>
      <c r="G19" s="103">
        <v>98100</v>
      </c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5">
      <c r="A20" s="108" t="s">
        <v>75</v>
      </c>
      <c r="B20" s="109" t="s">
        <v>292</v>
      </c>
      <c r="C20" s="110">
        <f>C10+C12+C17</f>
        <v>10586152.5</v>
      </c>
      <c r="D20" s="110">
        <f aca="true" t="shared" si="3" ref="D20:P20">D10+D12+D17</f>
        <v>9544952.5</v>
      </c>
      <c r="E20" s="110">
        <f t="shared" si="3"/>
        <v>9335752.5</v>
      </c>
      <c r="F20" s="110">
        <f t="shared" si="3"/>
        <v>209200</v>
      </c>
      <c r="G20" s="110">
        <f t="shared" si="3"/>
        <v>923100</v>
      </c>
      <c r="H20" s="110">
        <f t="shared" si="3"/>
        <v>118100</v>
      </c>
      <c r="I20" s="110">
        <f t="shared" si="3"/>
        <v>0</v>
      </c>
      <c r="J20" s="110">
        <f t="shared" si="3"/>
        <v>0</v>
      </c>
      <c r="K20" s="110">
        <f t="shared" si="3"/>
        <v>0</v>
      </c>
      <c r="L20" s="110">
        <f t="shared" si="3"/>
        <v>0</v>
      </c>
      <c r="M20" s="110">
        <f t="shared" si="3"/>
        <v>0</v>
      </c>
      <c r="N20" s="110">
        <f t="shared" si="3"/>
        <v>0</v>
      </c>
      <c r="O20" s="110">
        <f t="shared" si="3"/>
        <v>0</v>
      </c>
      <c r="P20" s="110">
        <f t="shared" si="3"/>
        <v>0</v>
      </c>
    </row>
    <row r="21" ht="15">
      <c r="A21" s="86" t="s">
        <v>59</v>
      </c>
    </row>
    <row r="22" ht="15">
      <c r="A22" s="86" t="s">
        <v>59</v>
      </c>
    </row>
    <row r="23" ht="15">
      <c r="A23" s="86" t="s">
        <v>0</v>
      </c>
    </row>
    <row r="24" spans="1:14" s="91" customFormat="1" ht="36" customHeight="1">
      <c r="A24" s="87" t="s">
        <v>172</v>
      </c>
      <c r="B24" s="87" t="s">
        <v>37</v>
      </c>
      <c r="C24" s="88" t="s">
        <v>383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</row>
    <row r="25" spans="1:14" s="91" customFormat="1" ht="30" customHeight="1">
      <c r="A25" s="92"/>
      <c r="B25" s="92"/>
      <c r="C25" s="88" t="s">
        <v>85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s="91" customFormat="1" ht="32.25" customHeight="1">
      <c r="A26" s="92"/>
      <c r="B26" s="92"/>
      <c r="C26" s="88" t="s">
        <v>174</v>
      </c>
      <c r="D26" s="89"/>
      <c r="E26" s="89"/>
      <c r="F26" s="89"/>
      <c r="G26" s="89"/>
      <c r="H26" s="90"/>
      <c r="I26" s="88" t="s">
        <v>170</v>
      </c>
      <c r="J26" s="89"/>
      <c r="K26" s="89"/>
      <c r="L26" s="89"/>
      <c r="M26" s="89"/>
      <c r="N26" s="90"/>
    </row>
    <row r="27" spans="1:14" s="91" customFormat="1" ht="54.75" customHeight="1">
      <c r="A27" s="92"/>
      <c r="B27" s="92"/>
      <c r="C27" s="87" t="s">
        <v>80</v>
      </c>
      <c r="D27" s="87" t="s">
        <v>82</v>
      </c>
      <c r="E27" s="88" t="s">
        <v>83</v>
      </c>
      <c r="F27" s="89"/>
      <c r="G27" s="87" t="s">
        <v>84</v>
      </c>
      <c r="H27" s="87" t="s">
        <v>181</v>
      </c>
      <c r="I27" s="87" t="s">
        <v>80</v>
      </c>
      <c r="J27" s="87" t="s">
        <v>82</v>
      </c>
      <c r="K27" s="88" t="s">
        <v>83</v>
      </c>
      <c r="L27" s="89"/>
      <c r="M27" s="87" t="s">
        <v>84</v>
      </c>
      <c r="N27" s="87" t="s">
        <v>181</v>
      </c>
    </row>
    <row r="28" spans="1:14" s="91" customFormat="1" ht="22.5" customHeight="1">
      <c r="A28" s="92"/>
      <c r="B28" s="92"/>
      <c r="C28" s="92"/>
      <c r="D28" s="92"/>
      <c r="E28" s="88" t="s">
        <v>85</v>
      </c>
      <c r="F28" s="90"/>
      <c r="G28" s="92"/>
      <c r="H28" s="92"/>
      <c r="I28" s="92"/>
      <c r="J28" s="92"/>
      <c r="K28" s="88" t="s">
        <v>85</v>
      </c>
      <c r="L28" s="90"/>
      <c r="M28" s="92"/>
      <c r="N28" s="92"/>
    </row>
    <row r="29" spans="1:14" s="91" customFormat="1" ht="111" customHeight="1">
      <c r="A29" s="93"/>
      <c r="B29" s="93"/>
      <c r="C29" s="93"/>
      <c r="D29" s="93"/>
      <c r="E29" s="94" t="s">
        <v>87</v>
      </c>
      <c r="F29" s="94" t="s">
        <v>88</v>
      </c>
      <c r="G29" s="93"/>
      <c r="H29" s="93"/>
      <c r="I29" s="93"/>
      <c r="J29" s="93"/>
      <c r="K29" s="94" t="s">
        <v>87</v>
      </c>
      <c r="L29" s="94" t="s">
        <v>88</v>
      </c>
      <c r="M29" s="93"/>
      <c r="N29" s="93"/>
    </row>
    <row r="30" spans="1:14" s="106" customFormat="1" ht="15">
      <c r="A30" s="35">
        <v>1</v>
      </c>
      <c r="B30" s="35">
        <v>2</v>
      </c>
      <c r="C30" s="35">
        <v>17</v>
      </c>
      <c r="D30" s="35">
        <v>18</v>
      </c>
      <c r="E30" s="35">
        <v>19</v>
      </c>
      <c r="F30" s="35">
        <v>20</v>
      </c>
      <c r="G30" s="35">
        <v>21</v>
      </c>
      <c r="H30" s="35">
        <v>22</v>
      </c>
      <c r="I30" s="35">
        <v>23</v>
      </c>
      <c r="J30" s="35">
        <v>24</v>
      </c>
      <c r="K30" s="35">
        <v>25</v>
      </c>
      <c r="L30" s="35">
        <v>26</v>
      </c>
      <c r="M30" s="35">
        <v>27</v>
      </c>
      <c r="N30" s="35">
        <v>28</v>
      </c>
    </row>
    <row r="31" spans="1:14" ht="15">
      <c r="A31" s="97" t="s">
        <v>366</v>
      </c>
      <c r="B31" s="107">
        <v>1000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ht="30">
      <c r="A32" s="97" t="s">
        <v>365</v>
      </c>
      <c r="B32" s="107" t="s">
        <v>290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ht="30">
      <c r="A33" s="97" t="s">
        <v>368</v>
      </c>
      <c r="B33" s="107" t="s">
        <v>367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ht="30">
      <c r="A34" s="97" t="s">
        <v>369</v>
      </c>
      <c r="B34" s="107" t="s">
        <v>370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ht="30">
      <c r="A35" s="97" t="s">
        <v>371</v>
      </c>
      <c r="B35" s="107" t="s">
        <v>374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ht="15">
      <c r="A36" s="97" t="s">
        <v>372</v>
      </c>
      <c r="B36" s="107" t="s">
        <v>375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ht="15">
      <c r="A37" s="97" t="s">
        <v>373</v>
      </c>
      <c r="B37" s="107" t="s">
        <v>376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ht="45">
      <c r="A38" s="97" t="s">
        <v>378</v>
      </c>
      <c r="B38" s="107" t="s">
        <v>377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ht="30">
      <c r="A39" s="97" t="s">
        <v>379</v>
      </c>
      <c r="B39" s="107" t="s">
        <v>380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ht="15">
      <c r="A40" s="97" t="s">
        <v>381</v>
      </c>
      <c r="B40" s="107" t="s">
        <v>382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15">
      <c r="A41" s="99" t="s">
        <v>75</v>
      </c>
      <c r="B41" s="107" t="s">
        <v>292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ht="15">
      <c r="A42" s="86" t="s">
        <v>59</v>
      </c>
    </row>
    <row r="43" ht="15">
      <c r="A43" s="86" t="s">
        <v>0</v>
      </c>
    </row>
    <row r="44" ht="15">
      <c r="A44" s="86" t="s">
        <v>0</v>
      </c>
    </row>
    <row r="45" spans="1:14" s="91" customFormat="1" ht="38.25" customHeight="1">
      <c r="A45" s="87" t="s">
        <v>172</v>
      </c>
      <c r="B45" s="87" t="s">
        <v>37</v>
      </c>
      <c r="C45" s="88" t="s">
        <v>383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1:14" s="91" customFormat="1" ht="30" customHeight="1">
      <c r="A46" s="92"/>
      <c r="B46" s="92"/>
      <c r="C46" s="88" t="s">
        <v>85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1:14" s="91" customFormat="1" ht="47.25" customHeight="1">
      <c r="A47" s="92"/>
      <c r="B47" s="92"/>
      <c r="C47" s="88" t="s">
        <v>182</v>
      </c>
      <c r="D47" s="89"/>
      <c r="E47" s="89"/>
      <c r="F47" s="89"/>
      <c r="G47" s="89"/>
      <c r="H47" s="90"/>
      <c r="I47" s="88" t="s">
        <v>183</v>
      </c>
      <c r="J47" s="89"/>
      <c r="K47" s="89"/>
      <c r="L47" s="89"/>
      <c r="M47" s="89"/>
      <c r="N47" s="90"/>
    </row>
    <row r="48" spans="1:14" s="91" customFormat="1" ht="61.5" customHeight="1">
      <c r="A48" s="92"/>
      <c r="B48" s="92"/>
      <c r="C48" s="87" t="s">
        <v>80</v>
      </c>
      <c r="D48" s="87" t="s">
        <v>82</v>
      </c>
      <c r="E48" s="89" t="s">
        <v>184</v>
      </c>
      <c r="F48" s="90"/>
      <c r="G48" s="87" t="s">
        <v>84</v>
      </c>
      <c r="H48" s="87" t="s">
        <v>181</v>
      </c>
      <c r="I48" s="87" t="s">
        <v>80</v>
      </c>
      <c r="J48" s="87" t="s">
        <v>82</v>
      </c>
      <c r="K48" s="89" t="s">
        <v>184</v>
      </c>
      <c r="L48" s="90"/>
      <c r="M48" s="87" t="s">
        <v>84</v>
      </c>
      <c r="N48" s="87" t="s">
        <v>181</v>
      </c>
    </row>
    <row r="49" spans="1:14" s="91" customFormat="1" ht="96" customHeight="1">
      <c r="A49" s="93"/>
      <c r="B49" s="93"/>
      <c r="C49" s="93"/>
      <c r="D49" s="93"/>
      <c r="E49" s="94" t="s">
        <v>87</v>
      </c>
      <c r="F49" s="94" t="s">
        <v>88</v>
      </c>
      <c r="G49" s="93"/>
      <c r="H49" s="93"/>
      <c r="I49" s="93"/>
      <c r="J49" s="93"/>
      <c r="K49" s="94" t="s">
        <v>87</v>
      </c>
      <c r="L49" s="94" t="s">
        <v>88</v>
      </c>
      <c r="M49" s="93"/>
      <c r="N49" s="93"/>
    </row>
    <row r="50" spans="1:14" s="106" customFormat="1" ht="15">
      <c r="A50" s="35">
        <v>1</v>
      </c>
      <c r="B50" s="35">
        <v>2</v>
      </c>
      <c r="C50" s="35">
        <v>29</v>
      </c>
      <c r="D50" s="35">
        <v>30</v>
      </c>
      <c r="E50" s="35">
        <v>31</v>
      </c>
      <c r="F50" s="35">
        <v>32</v>
      </c>
      <c r="G50" s="35">
        <v>33</v>
      </c>
      <c r="H50" s="35">
        <v>34</v>
      </c>
      <c r="I50" s="35">
        <v>35</v>
      </c>
      <c r="J50" s="35">
        <v>36</v>
      </c>
      <c r="K50" s="35">
        <v>37</v>
      </c>
      <c r="L50" s="35">
        <v>38</v>
      </c>
      <c r="M50" s="35">
        <v>39</v>
      </c>
      <c r="N50" s="35">
        <v>40</v>
      </c>
    </row>
    <row r="51" spans="1:14" ht="15">
      <c r="A51" s="97" t="s">
        <v>366</v>
      </c>
      <c r="B51" s="107">
        <v>1000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ht="30">
      <c r="A52" s="97" t="s">
        <v>365</v>
      </c>
      <c r="B52" s="107" t="s">
        <v>290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ht="30">
      <c r="A53" s="97" t="s">
        <v>368</v>
      </c>
      <c r="B53" s="107" t="s">
        <v>367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30">
      <c r="A54" s="97" t="s">
        <v>369</v>
      </c>
      <c r="B54" s="107" t="s">
        <v>370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30">
      <c r="A55" s="97" t="s">
        <v>371</v>
      </c>
      <c r="B55" s="107" t="s">
        <v>374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5">
      <c r="A56" s="97" t="s">
        <v>372</v>
      </c>
      <c r="B56" s="107" t="s">
        <v>375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5">
      <c r="A57" s="97" t="s">
        <v>373</v>
      </c>
      <c r="B57" s="107" t="s">
        <v>376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45">
      <c r="A58" s="97" t="s">
        <v>378</v>
      </c>
      <c r="B58" s="107" t="s">
        <v>377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30">
      <c r="A59" s="97" t="s">
        <v>379</v>
      </c>
      <c r="B59" s="107" t="s">
        <v>380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5">
      <c r="A60" s="97" t="s">
        <v>381</v>
      </c>
      <c r="B60" s="107" t="s">
        <v>382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5">
      <c r="A61" s="99" t="s">
        <v>75</v>
      </c>
      <c r="B61" s="107" t="s">
        <v>292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ht="15">
      <c r="A62" s="86" t="s">
        <v>59</v>
      </c>
    </row>
    <row r="63" ht="15">
      <c r="A63" s="86" t="s">
        <v>59</v>
      </c>
    </row>
    <row r="64" ht="15">
      <c r="A64" s="86" t="s">
        <v>22</v>
      </c>
    </row>
    <row r="65" spans="1:13" ht="15">
      <c r="A65" s="86" t="s">
        <v>340</v>
      </c>
      <c r="B65" s="100" t="s">
        <v>435</v>
      </c>
      <c r="C65" s="100"/>
      <c r="D65" s="101"/>
      <c r="E65" s="102"/>
      <c r="F65" s="101"/>
      <c r="G65" s="100" t="s">
        <v>437</v>
      </c>
      <c r="H65" s="100"/>
      <c r="I65" s="101"/>
      <c r="J65" s="101"/>
      <c r="K65" s="101"/>
      <c r="L65" s="101"/>
      <c r="M65" s="101"/>
    </row>
    <row r="66" spans="1:12" ht="15">
      <c r="A66" s="86" t="s">
        <v>339</v>
      </c>
      <c r="B66" s="86" t="s">
        <v>436</v>
      </c>
      <c r="E66" s="101" t="s">
        <v>123</v>
      </c>
      <c r="F66" s="101"/>
      <c r="G66" s="101" t="s">
        <v>23</v>
      </c>
      <c r="H66" s="101"/>
      <c r="I66" s="101"/>
      <c r="J66" s="101"/>
      <c r="K66" s="101"/>
      <c r="L66" s="101"/>
    </row>
    <row r="67" spans="5:12" ht="15">
      <c r="E67" s="101"/>
      <c r="F67" s="101"/>
      <c r="G67" s="101"/>
      <c r="H67" s="101"/>
      <c r="I67" s="101"/>
      <c r="J67" s="101"/>
      <c r="K67" s="101"/>
      <c r="L67" s="101"/>
    </row>
    <row r="68" spans="1:13" ht="15">
      <c r="A68" s="86" t="s">
        <v>117</v>
      </c>
      <c r="B68" s="100" t="s">
        <v>435</v>
      </c>
      <c r="C68" s="100"/>
      <c r="D68" s="101"/>
      <c r="E68" s="100" t="s">
        <v>437</v>
      </c>
      <c r="F68" s="100"/>
      <c r="G68" s="101"/>
      <c r="H68" s="102" t="s">
        <v>438</v>
      </c>
      <c r="I68" s="101"/>
      <c r="J68" s="101"/>
      <c r="K68" s="101"/>
      <c r="L68" s="101"/>
      <c r="M68" s="101"/>
    </row>
    <row r="69" spans="2:12" ht="15">
      <c r="B69" s="86" t="s">
        <v>436</v>
      </c>
      <c r="D69" s="101"/>
      <c r="E69" s="101" t="s">
        <v>124</v>
      </c>
      <c r="F69" s="101"/>
      <c r="G69" s="101"/>
      <c r="H69" s="101" t="s">
        <v>24</v>
      </c>
      <c r="I69" s="101"/>
      <c r="J69" s="101"/>
      <c r="K69" s="101"/>
      <c r="L69" s="101"/>
    </row>
  </sheetData>
  <sheetProtection/>
  <mergeCells count="63">
    <mergeCell ref="M48:M49"/>
    <mergeCell ref="N48:N49"/>
    <mergeCell ref="B45:B49"/>
    <mergeCell ref="A45:A49"/>
    <mergeCell ref="E48:F48"/>
    <mergeCell ref="C47:H47"/>
    <mergeCell ref="I47:N47"/>
    <mergeCell ref="C45:N45"/>
    <mergeCell ref="K27:L27"/>
    <mergeCell ref="M27:M29"/>
    <mergeCell ref="N27:N29"/>
    <mergeCell ref="C46:N46"/>
    <mergeCell ref="K48:L48"/>
    <mergeCell ref="C48:C49"/>
    <mergeCell ref="D48:D49"/>
    <mergeCell ref="G48:G49"/>
    <mergeCell ref="H48:H49"/>
    <mergeCell ref="I48:I49"/>
    <mergeCell ref="A24:A29"/>
    <mergeCell ref="B24:B29"/>
    <mergeCell ref="C27:C29"/>
    <mergeCell ref="D27:D29"/>
    <mergeCell ref="E27:F27"/>
    <mergeCell ref="G27:G29"/>
    <mergeCell ref="P6:P8"/>
    <mergeCell ref="E28:F28"/>
    <mergeCell ref="K28:L28"/>
    <mergeCell ref="C26:H26"/>
    <mergeCell ref="I26:N26"/>
    <mergeCell ref="C24:N24"/>
    <mergeCell ref="C25:N25"/>
    <mergeCell ref="H27:H29"/>
    <mergeCell ref="I27:I29"/>
    <mergeCell ref="J27:J29"/>
    <mergeCell ref="A3:A8"/>
    <mergeCell ref="B3:B8"/>
    <mergeCell ref="C4:C8"/>
    <mergeCell ref="D6:D8"/>
    <mergeCell ref="C3:H3"/>
    <mergeCell ref="E7:E8"/>
    <mergeCell ref="F7:F8"/>
    <mergeCell ref="G5:G8"/>
    <mergeCell ref="H5:H8"/>
    <mergeCell ref="K3:P3"/>
    <mergeCell ref="K4:P4"/>
    <mergeCell ref="K5:P5"/>
    <mergeCell ref="M6:N6"/>
    <mergeCell ref="I5:I8"/>
    <mergeCell ref="M7:N7"/>
    <mergeCell ref="J5:J8"/>
    <mergeCell ref="K6:K8"/>
    <mergeCell ref="L6:L8"/>
    <mergeCell ref="O6:O8"/>
    <mergeCell ref="B65:C65"/>
    <mergeCell ref="G65:H65"/>
    <mergeCell ref="B68:C68"/>
    <mergeCell ref="E68:F68"/>
    <mergeCell ref="I3:J3"/>
    <mergeCell ref="D4:H4"/>
    <mergeCell ref="D5:F5"/>
    <mergeCell ref="E6:F6"/>
    <mergeCell ref="I4:J4"/>
    <mergeCell ref="J48:J49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3" r:id="rId1"/>
  <rowBreaks count="2" manualBreakCount="2">
    <brk id="22" max="255" man="1"/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3"/>
  <sheetViews>
    <sheetView zoomScale="80" zoomScaleNormal="80" zoomScalePageLayoutView="0" workbookViewId="0" topLeftCell="A13">
      <selection activeCell="D6" sqref="D6"/>
    </sheetView>
  </sheetViews>
  <sheetFormatPr defaultColWidth="9.140625" defaultRowHeight="15"/>
  <cols>
    <col min="1" max="1" width="29.140625" style="0" customWidth="1"/>
    <col min="2" max="2" width="34.140625" style="0" customWidth="1"/>
    <col min="3" max="3" width="19.00390625" style="0" customWidth="1"/>
    <col min="4" max="5" width="11.28125" style="0" customWidth="1"/>
    <col min="6" max="6" width="11.00390625" style="0" bestFit="1" customWidth="1"/>
  </cols>
  <sheetData>
    <row r="1" ht="15">
      <c r="A1" t="s">
        <v>185</v>
      </c>
    </row>
    <row r="2" ht="15">
      <c r="A2" t="s">
        <v>186</v>
      </c>
    </row>
    <row r="3" ht="15">
      <c r="A3" t="s">
        <v>187</v>
      </c>
    </row>
    <row r="4" spans="1:6" ht="15">
      <c r="A4" t="s">
        <v>0</v>
      </c>
      <c r="F4" s="8" t="s">
        <v>27</v>
      </c>
    </row>
    <row r="5" spans="1:6" ht="15">
      <c r="A5" t="s">
        <v>0</v>
      </c>
      <c r="B5" s="4" t="s">
        <v>261</v>
      </c>
      <c r="C5" s="7" t="s">
        <v>295</v>
      </c>
      <c r="D5" t="str">
        <f>просрочка!D4</f>
        <v>2024 г</v>
      </c>
      <c r="F5" s="9"/>
    </row>
    <row r="6" spans="1:6" ht="15">
      <c r="A6" t="s">
        <v>0</v>
      </c>
      <c r="E6" s="4" t="s">
        <v>28</v>
      </c>
      <c r="F6" s="40">
        <f>просрочка!F5</f>
        <v>45292</v>
      </c>
    </row>
    <row r="7" spans="5:6" ht="15">
      <c r="E7" s="4" t="s">
        <v>29</v>
      </c>
      <c r="F7" s="10">
        <v>7117010268</v>
      </c>
    </row>
    <row r="8" spans="1:6" ht="30.75" customHeight="1">
      <c r="A8" t="s">
        <v>9</v>
      </c>
      <c r="B8" s="77" t="s">
        <v>420</v>
      </c>
      <c r="C8" s="77"/>
      <c r="D8" s="77"/>
      <c r="E8" s="4" t="s">
        <v>30</v>
      </c>
      <c r="F8" s="8">
        <v>711701001</v>
      </c>
    </row>
    <row r="9" spans="1:6" ht="15">
      <c r="A9" t="s">
        <v>26</v>
      </c>
      <c r="E9" s="4"/>
      <c r="F9" s="9"/>
    </row>
    <row r="10" spans="1:6" ht="56.25" customHeight="1">
      <c r="A10" s="3" t="s">
        <v>12</v>
      </c>
      <c r="B10" s="58" t="s">
        <v>294</v>
      </c>
      <c r="C10" s="58"/>
      <c r="D10" s="58"/>
      <c r="E10" s="4" t="s">
        <v>31</v>
      </c>
      <c r="F10" s="8">
        <v>853</v>
      </c>
    </row>
    <row r="11" spans="5:6" ht="15">
      <c r="E11" s="4"/>
      <c r="F11" s="9"/>
    </row>
    <row r="12" spans="1:6" ht="15">
      <c r="A12" t="s">
        <v>14</v>
      </c>
      <c r="E12" s="4" t="s">
        <v>32</v>
      </c>
      <c r="F12" s="8"/>
    </row>
    <row r="13" spans="5:6" ht="15">
      <c r="E13" s="4"/>
      <c r="F13" s="11"/>
    </row>
    <row r="14" spans="1:6" ht="15">
      <c r="A14" t="s">
        <v>16</v>
      </c>
      <c r="E14" s="4"/>
      <c r="F14" s="9"/>
    </row>
    <row r="15" spans="5:6" ht="15">
      <c r="E15" s="4"/>
      <c r="F15" s="8"/>
    </row>
    <row r="16" spans="1:6" ht="15">
      <c r="A16" t="s">
        <v>33</v>
      </c>
      <c r="E16" s="4" t="s">
        <v>34</v>
      </c>
      <c r="F16" s="11">
        <v>383</v>
      </c>
    </row>
    <row r="17" spans="1:6" ht="15">
      <c r="A17" t="s">
        <v>0</v>
      </c>
      <c r="F17" s="9"/>
    </row>
    <row r="18" ht="15">
      <c r="A18" t="s">
        <v>0</v>
      </c>
    </row>
    <row r="19" ht="15">
      <c r="A19" t="s">
        <v>0</v>
      </c>
    </row>
    <row r="20" spans="1:17" s="3" customFormat="1" ht="66" customHeight="1">
      <c r="A20" s="67" t="s">
        <v>188</v>
      </c>
      <c r="B20" s="67" t="s">
        <v>189</v>
      </c>
      <c r="C20" s="67" t="s">
        <v>190</v>
      </c>
      <c r="D20" s="67" t="s">
        <v>191</v>
      </c>
      <c r="E20" s="67" t="s">
        <v>385</v>
      </c>
      <c r="F20" s="67" t="s">
        <v>192</v>
      </c>
      <c r="G20" s="71" t="s">
        <v>193</v>
      </c>
      <c r="H20" s="72"/>
      <c r="I20" s="67" t="s">
        <v>37</v>
      </c>
      <c r="J20" s="71" t="s">
        <v>194</v>
      </c>
      <c r="K20" s="72"/>
      <c r="L20" s="72"/>
      <c r="M20" s="73"/>
      <c r="N20" s="62" t="s">
        <v>195</v>
      </c>
      <c r="O20" s="63"/>
      <c r="P20" s="63"/>
      <c r="Q20" s="64"/>
    </row>
    <row r="21" spans="1:17" s="3" customFormat="1" ht="30" customHeight="1">
      <c r="A21" s="65"/>
      <c r="B21" s="65"/>
      <c r="C21" s="65"/>
      <c r="D21" s="65"/>
      <c r="E21" s="65"/>
      <c r="F21" s="65"/>
      <c r="G21" s="67" t="s">
        <v>120</v>
      </c>
      <c r="H21" s="67" t="s">
        <v>121</v>
      </c>
      <c r="I21" s="65"/>
      <c r="J21" s="67" t="s">
        <v>119</v>
      </c>
      <c r="K21" s="71" t="s">
        <v>85</v>
      </c>
      <c r="L21" s="72"/>
      <c r="M21" s="73"/>
      <c r="N21" s="67" t="s">
        <v>119</v>
      </c>
      <c r="O21" s="71" t="s">
        <v>85</v>
      </c>
      <c r="P21" s="72"/>
      <c r="Q21" s="73"/>
    </row>
    <row r="22" spans="1:17" s="3" customFormat="1" ht="63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71" t="s">
        <v>196</v>
      </c>
      <c r="L22" s="73"/>
      <c r="M22" s="67" t="s">
        <v>197</v>
      </c>
      <c r="N22" s="65"/>
      <c r="O22" s="67" t="s">
        <v>198</v>
      </c>
      <c r="P22" s="67" t="s">
        <v>199</v>
      </c>
      <c r="Q22" s="67" t="s">
        <v>200</v>
      </c>
    </row>
    <row r="23" spans="1:17" s="3" customFormat="1" ht="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34" t="s">
        <v>201</v>
      </c>
      <c r="L23" s="34" t="s">
        <v>202</v>
      </c>
      <c r="M23" s="66"/>
      <c r="N23" s="66"/>
      <c r="O23" s="66"/>
      <c r="P23" s="66"/>
      <c r="Q23" s="66"/>
    </row>
    <row r="24" spans="1:17" s="28" customFormat="1" ht="15">
      <c r="A24" s="16">
        <v>1</v>
      </c>
      <c r="B24" s="16">
        <v>2</v>
      </c>
      <c r="C24" s="16">
        <v>3</v>
      </c>
      <c r="D24" s="16">
        <v>4</v>
      </c>
      <c r="E24" s="18" t="s">
        <v>386</v>
      </c>
      <c r="F24" s="16">
        <v>5</v>
      </c>
      <c r="G24" s="16">
        <v>6</v>
      </c>
      <c r="H24" s="16">
        <v>7</v>
      </c>
      <c r="I24" s="16">
        <v>8</v>
      </c>
      <c r="J24" s="16">
        <v>9</v>
      </c>
      <c r="K24" s="16">
        <v>10</v>
      </c>
      <c r="L24" s="16">
        <v>11</v>
      </c>
      <c r="M24" s="16">
        <v>12</v>
      </c>
      <c r="N24" s="16">
        <v>13</v>
      </c>
      <c r="O24" s="16">
        <v>14</v>
      </c>
      <c r="P24" s="16">
        <v>15</v>
      </c>
      <c r="Q24" s="16">
        <v>16</v>
      </c>
    </row>
    <row r="25" spans="1:17" ht="15">
      <c r="A25" s="19" t="s">
        <v>387</v>
      </c>
      <c r="B25" s="16" t="s">
        <v>122</v>
      </c>
      <c r="C25" s="16" t="s">
        <v>122</v>
      </c>
      <c r="D25" s="16" t="s">
        <v>122</v>
      </c>
      <c r="E25" s="10"/>
      <c r="F25" s="16" t="s">
        <v>122</v>
      </c>
      <c r="G25" s="16" t="s">
        <v>122</v>
      </c>
      <c r="H25" s="16" t="s">
        <v>122</v>
      </c>
      <c r="I25" s="16">
        <v>1000</v>
      </c>
      <c r="J25" s="10"/>
      <c r="K25" s="10"/>
      <c r="L25" s="10"/>
      <c r="M25" s="10"/>
      <c r="N25" s="10">
        <v>10.17</v>
      </c>
      <c r="O25" s="10"/>
      <c r="P25" s="10">
        <v>10.17</v>
      </c>
      <c r="Q25" s="10"/>
    </row>
    <row r="26" spans="1:17" ht="15">
      <c r="A26" s="19" t="s">
        <v>85</v>
      </c>
      <c r="B26" s="10"/>
      <c r="C26" s="10"/>
      <c r="D26" s="10"/>
      <c r="E26" s="10"/>
      <c r="F26" s="10"/>
      <c r="G26" s="10"/>
      <c r="H26" s="10"/>
      <c r="I26" s="16">
        <v>1001</v>
      </c>
      <c r="J26" s="10"/>
      <c r="K26" s="10"/>
      <c r="L26" s="10"/>
      <c r="M26" s="10"/>
      <c r="N26" s="10"/>
      <c r="O26" s="10"/>
      <c r="P26" s="10"/>
      <c r="Q26" s="10"/>
    </row>
    <row r="27" spans="1:17" ht="49.5" customHeight="1">
      <c r="A27" s="19" t="s">
        <v>422</v>
      </c>
      <c r="B27" s="48" t="s">
        <v>423</v>
      </c>
      <c r="C27" s="10" t="s">
        <v>424</v>
      </c>
      <c r="D27" s="10">
        <v>70644485</v>
      </c>
      <c r="E27" s="10"/>
      <c r="F27" s="10">
        <v>1980</v>
      </c>
      <c r="G27" s="10" t="s">
        <v>425</v>
      </c>
      <c r="H27" s="41" t="s">
        <v>426</v>
      </c>
      <c r="I27" s="10"/>
      <c r="J27" s="10">
        <v>1235.5</v>
      </c>
      <c r="K27" s="10"/>
      <c r="L27" s="10"/>
      <c r="M27" s="10"/>
      <c r="N27" s="10">
        <v>10.17</v>
      </c>
      <c r="O27" s="10"/>
      <c r="P27" s="10">
        <v>10.17</v>
      </c>
      <c r="Q27" s="10"/>
    </row>
    <row r="28" spans="1:17" ht="15">
      <c r="A28" s="19" t="s">
        <v>388</v>
      </c>
      <c r="B28" s="16" t="s">
        <v>122</v>
      </c>
      <c r="C28" s="16" t="s">
        <v>122</v>
      </c>
      <c r="D28" s="16" t="s">
        <v>122</v>
      </c>
      <c r="E28" s="10"/>
      <c r="F28" s="16" t="s">
        <v>122</v>
      </c>
      <c r="G28" s="16" t="s">
        <v>122</v>
      </c>
      <c r="H28" s="16" t="s">
        <v>122</v>
      </c>
      <c r="I28" s="35">
        <v>2000</v>
      </c>
      <c r="J28" s="10"/>
      <c r="K28" s="10"/>
      <c r="L28" s="10"/>
      <c r="M28" s="10"/>
      <c r="N28" s="10"/>
      <c r="O28" s="10"/>
      <c r="P28" s="10"/>
      <c r="Q28" s="10"/>
    </row>
    <row r="29" spans="1:17" ht="15">
      <c r="A29" s="19" t="s">
        <v>85</v>
      </c>
      <c r="B29" s="10"/>
      <c r="C29" s="10"/>
      <c r="D29" s="10"/>
      <c r="E29" s="10"/>
      <c r="F29" s="10"/>
      <c r="G29" s="10"/>
      <c r="H29" s="10"/>
      <c r="I29" s="35">
        <v>2001</v>
      </c>
      <c r="J29" s="10"/>
      <c r="K29" s="10"/>
      <c r="L29" s="10"/>
      <c r="M29" s="10"/>
      <c r="N29" s="10"/>
      <c r="O29" s="10"/>
      <c r="P29" s="10"/>
      <c r="Q29" s="10"/>
    </row>
    <row r="30" spans="1:17" ht="90" customHeight="1">
      <c r="A30" s="19" t="s">
        <v>427</v>
      </c>
      <c r="B30" s="48" t="s">
        <v>430</v>
      </c>
      <c r="C30" s="10" t="s">
        <v>428</v>
      </c>
      <c r="D30" s="10">
        <v>70644485</v>
      </c>
      <c r="E30" s="10"/>
      <c r="F30" s="10">
        <v>2021</v>
      </c>
      <c r="G30" s="10" t="s">
        <v>429</v>
      </c>
      <c r="H30" s="41" t="s">
        <v>431</v>
      </c>
      <c r="I30" s="10"/>
      <c r="J30" s="10">
        <v>102</v>
      </c>
      <c r="K30" s="10"/>
      <c r="L30" s="10"/>
      <c r="M30" s="10"/>
      <c r="N30" s="10"/>
      <c r="O30" s="10"/>
      <c r="P30" s="10"/>
      <c r="Q30" s="10"/>
    </row>
    <row r="31" spans="1:17" ht="30">
      <c r="A31" s="19" t="s">
        <v>203</v>
      </c>
      <c r="B31" s="16" t="s">
        <v>122</v>
      </c>
      <c r="C31" s="16" t="s">
        <v>122</v>
      </c>
      <c r="D31" s="16" t="s">
        <v>122</v>
      </c>
      <c r="E31" s="10"/>
      <c r="F31" s="16" t="s">
        <v>122</v>
      </c>
      <c r="G31" s="16" t="s">
        <v>122</v>
      </c>
      <c r="H31" s="16" t="s">
        <v>122</v>
      </c>
      <c r="I31" s="35">
        <v>3000</v>
      </c>
      <c r="J31" s="10"/>
      <c r="K31" s="10"/>
      <c r="L31" s="10"/>
      <c r="M31" s="10"/>
      <c r="N31" s="10"/>
      <c r="O31" s="10"/>
      <c r="P31" s="10"/>
      <c r="Q31" s="10"/>
    </row>
    <row r="32" spans="1:17" ht="15">
      <c r="A32" s="19" t="s">
        <v>85</v>
      </c>
      <c r="B32" s="10"/>
      <c r="C32" s="10"/>
      <c r="D32" s="10"/>
      <c r="E32" s="10"/>
      <c r="F32" s="10"/>
      <c r="G32" s="10"/>
      <c r="H32" s="10"/>
      <c r="I32" s="35">
        <v>3001</v>
      </c>
      <c r="J32" s="10"/>
      <c r="K32" s="10"/>
      <c r="L32" s="10"/>
      <c r="M32" s="10"/>
      <c r="N32" s="10"/>
      <c r="O32" s="10"/>
      <c r="P32" s="10"/>
      <c r="Q32" s="10"/>
    </row>
    <row r="33" spans="1:17" ht="15">
      <c r="A33" s="19"/>
      <c r="B33" s="10"/>
      <c r="C33" s="10"/>
      <c r="D33" s="10"/>
      <c r="E33" s="10"/>
      <c r="F33" s="10"/>
      <c r="G33" s="10"/>
      <c r="H33" s="10"/>
      <c r="I33" s="35"/>
      <c r="J33" s="10"/>
      <c r="K33" s="10"/>
      <c r="L33" s="10"/>
      <c r="M33" s="10"/>
      <c r="N33" s="10"/>
      <c r="O33" s="10"/>
      <c r="P33" s="10"/>
      <c r="Q33" s="10"/>
    </row>
    <row r="34" spans="1:17" ht="30">
      <c r="A34" s="19" t="s">
        <v>390</v>
      </c>
      <c r="B34" s="16" t="s">
        <v>122</v>
      </c>
      <c r="C34" s="16" t="s">
        <v>122</v>
      </c>
      <c r="D34" s="16" t="s">
        <v>122</v>
      </c>
      <c r="E34" s="10"/>
      <c r="F34" s="16" t="s">
        <v>122</v>
      </c>
      <c r="G34" s="16" t="s">
        <v>122</v>
      </c>
      <c r="H34" s="16" t="s">
        <v>122</v>
      </c>
      <c r="I34" s="35">
        <v>4000</v>
      </c>
      <c r="J34" s="10"/>
      <c r="K34" s="10"/>
      <c r="L34" s="10"/>
      <c r="M34" s="10"/>
      <c r="N34" s="10"/>
      <c r="O34" s="10"/>
      <c r="P34" s="10"/>
      <c r="Q34" s="10"/>
    </row>
    <row r="35" spans="1:17" ht="15">
      <c r="A35" s="19" t="s">
        <v>85</v>
      </c>
      <c r="B35" s="10"/>
      <c r="C35" s="10"/>
      <c r="D35" s="10"/>
      <c r="E35" s="10"/>
      <c r="F35" s="10"/>
      <c r="G35" s="10"/>
      <c r="H35" s="10"/>
      <c r="I35" s="35">
        <v>4001</v>
      </c>
      <c r="J35" s="10"/>
      <c r="K35" s="10"/>
      <c r="L35" s="10"/>
      <c r="M35" s="10"/>
      <c r="N35" s="10"/>
      <c r="O35" s="10"/>
      <c r="P35" s="10"/>
      <c r="Q35" s="10"/>
    </row>
    <row r="36" spans="1:17" ht="15">
      <c r="A36" s="19" t="s">
        <v>59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30">
      <c r="A37" s="19" t="s">
        <v>389</v>
      </c>
      <c r="B37" s="16" t="s">
        <v>122</v>
      </c>
      <c r="C37" s="16" t="s">
        <v>122</v>
      </c>
      <c r="D37" s="16" t="s">
        <v>122</v>
      </c>
      <c r="E37" s="10"/>
      <c r="F37" s="16" t="s">
        <v>122</v>
      </c>
      <c r="G37" s="16" t="s">
        <v>122</v>
      </c>
      <c r="H37" s="16" t="s">
        <v>122</v>
      </c>
      <c r="I37" s="35">
        <v>5000</v>
      </c>
      <c r="J37" s="10"/>
      <c r="K37" s="10"/>
      <c r="L37" s="10"/>
      <c r="M37" s="10"/>
      <c r="N37" s="10"/>
      <c r="O37" s="10"/>
      <c r="P37" s="10"/>
      <c r="Q37" s="10"/>
    </row>
    <row r="38" spans="1:17" ht="15">
      <c r="A38" s="19" t="s">
        <v>85</v>
      </c>
      <c r="B38" s="10"/>
      <c r="C38" s="10"/>
      <c r="D38" s="10"/>
      <c r="E38" s="10"/>
      <c r="F38" s="10"/>
      <c r="G38" s="10"/>
      <c r="H38" s="10"/>
      <c r="I38" s="35">
        <v>5001</v>
      </c>
      <c r="J38" s="10"/>
      <c r="K38" s="10"/>
      <c r="L38" s="10"/>
      <c r="M38" s="10"/>
      <c r="N38" s="10"/>
      <c r="O38" s="10"/>
      <c r="P38" s="10"/>
      <c r="Q38" s="10"/>
    </row>
    <row r="39" spans="1:17" ht="15">
      <c r="A39" s="19"/>
      <c r="B39" s="10"/>
      <c r="C39" s="10"/>
      <c r="D39" s="10"/>
      <c r="E39" s="10"/>
      <c r="F39" s="10"/>
      <c r="G39" s="10"/>
      <c r="H39" s="10"/>
      <c r="I39" s="35"/>
      <c r="J39" s="10"/>
      <c r="K39" s="10"/>
      <c r="L39" s="10"/>
      <c r="M39" s="10"/>
      <c r="N39" s="10"/>
      <c r="O39" s="10"/>
      <c r="P39" s="10"/>
      <c r="Q39" s="10"/>
    </row>
    <row r="40" spans="1:17" ht="15">
      <c r="A40" s="19" t="s">
        <v>116</v>
      </c>
      <c r="B40" s="10"/>
      <c r="C40" s="10"/>
      <c r="D40" s="10"/>
      <c r="E40" s="10"/>
      <c r="F40" s="10"/>
      <c r="G40" s="10"/>
      <c r="H40" s="10"/>
      <c r="I40" s="35">
        <v>9000</v>
      </c>
      <c r="J40" s="10"/>
      <c r="K40" s="10"/>
      <c r="L40" s="10"/>
      <c r="M40" s="10"/>
      <c r="N40" s="10"/>
      <c r="O40" s="10"/>
      <c r="P40" s="10"/>
      <c r="Q40" s="10"/>
    </row>
    <row r="41" ht="15">
      <c r="A41" t="s">
        <v>59</v>
      </c>
    </row>
    <row r="42" ht="15">
      <c r="A42" t="s">
        <v>59</v>
      </c>
    </row>
    <row r="43" ht="15">
      <c r="A43" t="s">
        <v>59</v>
      </c>
    </row>
  </sheetData>
  <sheetProtection/>
  <mergeCells count="23">
    <mergeCell ref="A20:A23"/>
    <mergeCell ref="B20:B23"/>
    <mergeCell ref="C20:C23"/>
    <mergeCell ref="D20:D23"/>
    <mergeCell ref="E20:E23"/>
    <mergeCell ref="F20:F23"/>
    <mergeCell ref="G21:G23"/>
    <mergeCell ref="B8:D8"/>
    <mergeCell ref="B10:D10"/>
    <mergeCell ref="G20:H20"/>
    <mergeCell ref="K22:L22"/>
    <mergeCell ref="O21:Q21"/>
    <mergeCell ref="J20:M20"/>
    <mergeCell ref="K21:M21"/>
    <mergeCell ref="M22:M23"/>
    <mergeCell ref="N21:N23"/>
    <mergeCell ref="O22:O23"/>
    <mergeCell ref="P22:P23"/>
    <mergeCell ref="Q22:Q23"/>
    <mergeCell ref="H21:H23"/>
    <mergeCell ref="I20:I23"/>
    <mergeCell ref="J21:J23"/>
    <mergeCell ref="N20:Q20"/>
  </mergeCells>
  <printOptions/>
  <pageMargins left="0.7086614173228347" right="0.7086614173228347" top="0.46" bottom="0.39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2.7109375" style="0" customWidth="1"/>
    <col min="7" max="7" width="12.8515625" style="0" customWidth="1"/>
    <col min="8" max="8" width="12.57421875" style="0" customWidth="1"/>
    <col min="9" max="9" width="11.28125" style="0" customWidth="1"/>
    <col min="10" max="10" width="12.00390625" style="0" customWidth="1"/>
    <col min="11" max="11" width="10.7109375" style="0" customWidth="1"/>
    <col min="12" max="12" width="11.140625" style="0" customWidth="1"/>
    <col min="13" max="13" width="11.421875" style="0" customWidth="1"/>
    <col min="14" max="14" width="10.7109375" style="86" customWidth="1"/>
    <col min="15" max="15" width="10.8515625" style="0" customWidth="1"/>
    <col min="16" max="16" width="13.421875" style="0" customWidth="1"/>
  </cols>
  <sheetData>
    <row r="1" spans="1:16" s="3" customFormat="1" ht="40.5" customHeight="1">
      <c r="A1" s="67" t="s">
        <v>188</v>
      </c>
      <c r="B1" s="67" t="s">
        <v>37</v>
      </c>
      <c r="C1" s="71" t="s">
        <v>204</v>
      </c>
      <c r="D1" s="72"/>
      <c r="E1" s="72"/>
      <c r="F1" s="73"/>
      <c r="G1" s="71" t="s">
        <v>205</v>
      </c>
      <c r="H1" s="72"/>
      <c r="I1" s="72"/>
      <c r="J1" s="72"/>
      <c r="K1" s="72"/>
      <c r="L1" s="72"/>
      <c r="M1" s="72"/>
      <c r="N1" s="72"/>
      <c r="O1" s="72"/>
      <c r="P1" s="73"/>
    </row>
    <row r="2" spans="1:16" s="3" customFormat="1" ht="15">
      <c r="A2" s="65"/>
      <c r="B2" s="65"/>
      <c r="C2" s="67" t="s">
        <v>119</v>
      </c>
      <c r="D2" s="63" t="s">
        <v>92</v>
      </c>
      <c r="E2" s="63"/>
      <c r="F2" s="63"/>
      <c r="G2" s="67" t="s">
        <v>119</v>
      </c>
      <c r="H2" s="72" t="s">
        <v>92</v>
      </c>
      <c r="I2" s="72"/>
      <c r="J2" s="72"/>
      <c r="K2" s="72"/>
      <c r="L2" s="72"/>
      <c r="M2" s="72"/>
      <c r="N2" s="72"/>
      <c r="O2" s="72"/>
      <c r="P2" s="73"/>
    </row>
    <row r="3" spans="1:16" s="3" customFormat="1" ht="46.5" customHeight="1">
      <c r="A3" s="65"/>
      <c r="B3" s="65"/>
      <c r="C3" s="65"/>
      <c r="D3" s="67" t="s">
        <v>206</v>
      </c>
      <c r="E3" s="72" t="s">
        <v>207</v>
      </c>
      <c r="F3" s="73"/>
      <c r="G3" s="65"/>
      <c r="H3" s="81" t="s">
        <v>94</v>
      </c>
      <c r="I3" s="81"/>
      <c r="J3" s="81"/>
      <c r="K3" s="71" t="s">
        <v>208</v>
      </c>
      <c r="L3" s="72"/>
      <c r="M3" s="73"/>
      <c r="N3" s="71" t="s">
        <v>209</v>
      </c>
      <c r="O3" s="72"/>
      <c r="P3" s="73"/>
    </row>
    <row r="4" spans="1:16" s="3" customFormat="1" ht="24" customHeight="1">
      <c r="A4" s="65"/>
      <c r="B4" s="65"/>
      <c r="C4" s="65"/>
      <c r="D4" s="65"/>
      <c r="E4" s="67" t="s">
        <v>210</v>
      </c>
      <c r="F4" s="67" t="s">
        <v>211</v>
      </c>
      <c r="G4" s="65"/>
      <c r="H4" s="67" t="s">
        <v>119</v>
      </c>
      <c r="I4" s="71" t="s">
        <v>92</v>
      </c>
      <c r="J4" s="72"/>
      <c r="K4" s="65" t="s">
        <v>119</v>
      </c>
      <c r="L4" s="71" t="s">
        <v>92</v>
      </c>
      <c r="M4" s="73"/>
      <c r="N4" s="87" t="s">
        <v>119</v>
      </c>
      <c r="O4" s="72" t="s">
        <v>92</v>
      </c>
      <c r="P4" s="73"/>
    </row>
    <row r="5" spans="1:16" s="3" customFormat="1" ht="76.5" customHeight="1">
      <c r="A5" s="66"/>
      <c r="B5" s="66"/>
      <c r="C5" s="66"/>
      <c r="D5" s="66"/>
      <c r="E5" s="66"/>
      <c r="F5" s="66"/>
      <c r="G5" s="66"/>
      <c r="H5" s="66"/>
      <c r="I5" s="34" t="s">
        <v>391</v>
      </c>
      <c r="J5" s="34" t="s">
        <v>392</v>
      </c>
      <c r="K5" s="66"/>
      <c r="L5" s="34" t="s">
        <v>391</v>
      </c>
      <c r="M5" s="34" t="s">
        <v>392</v>
      </c>
      <c r="N5" s="93"/>
      <c r="O5" s="34" t="s">
        <v>391</v>
      </c>
      <c r="P5" s="34" t="s">
        <v>392</v>
      </c>
    </row>
    <row r="6" spans="1:16" ht="15">
      <c r="A6" s="16">
        <v>1</v>
      </c>
      <c r="B6" s="16">
        <v>8</v>
      </c>
      <c r="C6" s="16">
        <v>17</v>
      </c>
      <c r="D6" s="16">
        <v>18</v>
      </c>
      <c r="E6" s="16">
        <v>19</v>
      </c>
      <c r="F6" s="16">
        <v>20</v>
      </c>
      <c r="G6" s="16">
        <v>21</v>
      </c>
      <c r="H6" s="16">
        <v>22</v>
      </c>
      <c r="I6" s="16">
        <v>23</v>
      </c>
      <c r="J6" s="16">
        <v>24</v>
      </c>
      <c r="K6" s="16">
        <v>25</v>
      </c>
      <c r="L6" s="16">
        <v>26</v>
      </c>
      <c r="M6" s="16">
        <v>27</v>
      </c>
      <c r="N6" s="35">
        <v>28</v>
      </c>
      <c r="O6" s="16">
        <v>29</v>
      </c>
      <c r="P6" s="16">
        <v>30</v>
      </c>
    </row>
    <row r="7" spans="1:16" ht="30">
      <c r="A7" s="19" t="s">
        <v>387</v>
      </c>
      <c r="B7" s="16">
        <v>1000</v>
      </c>
      <c r="C7" s="10"/>
      <c r="D7" s="10"/>
      <c r="E7" s="10"/>
      <c r="F7" s="10"/>
      <c r="G7" s="45">
        <f>H7+K7+N7</f>
        <v>2115051.41</v>
      </c>
      <c r="H7" s="43">
        <f>H9</f>
        <v>1924425.5</v>
      </c>
      <c r="I7" s="10"/>
      <c r="J7" s="10"/>
      <c r="K7" s="43">
        <f>K9</f>
        <v>102997.91</v>
      </c>
      <c r="L7" s="10"/>
      <c r="M7" s="10"/>
      <c r="N7" s="99">
        <f>N9</f>
        <v>87628</v>
      </c>
      <c r="O7" s="10"/>
      <c r="P7" s="10"/>
    </row>
    <row r="8" spans="1:16" ht="15">
      <c r="A8" s="19" t="s">
        <v>85</v>
      </c>
      <c r="B8" s="16">
        <v>1001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9"/>
      <c r="O8" s="10"/>
      <c r="P8" s="10"/>
    </row>
    <row r="9" spans="1:16" ht="15">
      <c r="A9" s="19" t="s">
        <v>422</v>
      </c>
      <c r="B9" s="10"/>
      <c r="C9" s="10"/>
      <c r="D9" s="10"/>
      <c r="E9" s="10"/>
      <c r="F9" s="10"/>
      <c r="G9" s="45">
        <f>H9+K9+N9</f>
        <v>2115051.41</v>
      </c>
      <c r="H9" s="43">
        <v>1924425.5</v>
      </c>
      <c r="I9" s="10"/>
      <c r="J9" s="10"/>
      <c r="K9" s="43">
        <v>102997.91</v>
      </c>
      <c r="L9" s="10"/>
      <c r="M9" s="10"/>
      <c r="N9" s="99">
        <v>87628</v>
      </c>
      <c r="O9" s="10"/>
      <c r="P9" s="10"/>
    </row>
    <row r="10" spans="1:16" ht="30">
      <c r="A10" s="19" t="s">
        <v>388</v>
      </c>
      <c r="B10" s="35">
        <v>2000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9"/>
      <c r="O10" s="10"/>
      <c r="P10" s="10"/>
    </row>
    <row r="11" spans="1:16" ht="15">
      <c r="A11" s="19" t="s">
        <v>85</v>
      </c>
      <c r="B11" s="35">
        <v>2001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9"/>
      <c r="O11" s="10"/>
      <c r="P11" s="10"/>
    </row>
    <row r="12" spans="1:16" ht="15">
      <c r="A12" s="1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9"/>
      <c r="O12" s="10"/>
      <c r="P12" s="10"/>
    </row>
    <row r="13" spans="1:16" ht="45">
      <c r="A13" s="19" t="s">
        <v>203</v>
      </c>
      <c r="B13" s="35">
        <v>3000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9"/>
      <c r="O13" s="10"/>
      <c r="P13" s="10"/>
    </row>
    <row r="14" spans="1:16" ht="15">
      <c r="A14" s="19" t="s">
        <v>85</v>
      </c>
      <c r="B14" s="35">
        <v>3001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9"/>
      <c r="O14" s="10"/>
      <c r="P14" s="10"/>
    </row>
    <row r="15" spans="1:16" ht="15">
      <c r="A15" s="19"/>
      <c r="B15" s="3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9"/>
      <c r="O15" s="10"/>
      <c r="P15" s="10"/>
    </row>
    <row r="16" spans="1:16" ht="45">
      <c r="A16" s="19" t="s">
        <v>390</v>
      </c>
      <c r="B16" s="35">
        <v>4000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9"/>
      <c r="O16" s="10"/>
      <c r="P16" s="10"/>
    </row>
    <row r="17" spans="1:16" ht="15">
      <c r="A17" s="19" t="s">
        <v>85</v>
      </c>
      <c r="B17" s="35">
        <v>4001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9"/>
      <c r="O17" s="10"/>
      <c r="P17" s="10"/>
    </row>
    <row r="18" spans="1:16" ht="15">
      <c r="A18" s="19" t="s">
        <v>59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9"/>
      <c r="O18" s="10"/>
      <c r="P18" s="10"/>
    </row>
    <row r="19" spans="1:16" ht="45">
      <c r="A19" s="19" t="s">
        <v>389</v>
      </c>
      <c r="B19" s="35">
        <v>5000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9"/>
      <c r="O19" s="10"/>
      <c r="P19" s="10"/>
    </row>
    <row r="20" spans="1:16" ht="15">
      <c r="A20" s="19" t="s">
        <v>85</v>
      </c>
      <c r="B20" s="35">
        <v>5001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9"/>
      <c r="O20" s="10"/>
      <c r="P20" s="10"/>
    </row>
    <row r="21" spans="1:16" ht="15">
      <c r="A21" s="19"/>
      <c r="B21" s="3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9"/>
      <c r="O21" s="10"/>
      <c r="P21" s="10"/>
    </row>
    <row r="22" spans="1:16" ht="15">
      <c r="A22" s="19" t="s">
        <v>116</v>
      </c>
      <c r="B22" s="35">
        <v>9000</v>
      </c>
      <c r="C22" s="10"/>
      <c r="D22" s="10"/>
      <c r="E22" s="10"/>
      <c r="F22" s="10"/>
      <c r="G22" s="43">
        <f>G7</f>
        <v>2115051.41</v>
      </c>
      <c r="H22" s="43">
        <f>H7</f>
        <v>1924425.5</v>
      </c>
      <c r="I22" s="10"/>
      <c r="J22" s="10"/>
      <c r="K22" s="43">
        <f>K7</f>
        <v>102997.91</v>
      </c>
      <c r="L22" s="10"/>
      <c r="M22" s="10"/>
      <c r="N22" s="103">
        <f>N7</f>
        <v>87628</v>
      </c>
      <c r="O22" s="10"/>
      <c r="P22" s="10"/>
    </row>
    <row r="25" ht="15">
      <c r="A25" t="s">
        <v>22</v>
      </c>
    </row>
    <row r="26" spans="1:13" ht="15">
      <c r="A26" t="s">
        <v>340</v>
      </c>
      <c r="B26" s="54" t="s">
        <v>435</v>
      </c>
      <c r="C26" s="54"/>
      <c r="D26" s="33"/>
      <c r="E26" s="32"/>
      <c r="F26" s="33"/>
      <c r="G26" s="54" t="s">
        <v>437</v>
      </c>
      <c r="H26" s="54"/>
      <c r="I26" s="33"/>
      <c r="J26" s="33"/>
      <c r="K26" s="33"/>
      <c r="L26" s="33"/>
      <c r="M26" s="33"/>
    </row>
    <row r="27" spans="1:12" ht="15">
      <c r="A27" t="s">
        <v>339</v>
      </c>
      <c r="B27" t="s">
        <v>436</v>
      </c>
      <c r="E27" s="33" t="s">
        <v>123</v>
      </c>
      <c r="F27" s="33"/>
      <c r="G27" s="33" t="s">
        <v>23</v>
      </c>
      <c r="H27" s="33"/>
      <c r="I27" s="33"/>
      <c r="J27" s="33"/>
      <c r="K27" s="33"/>
      <c r="L27" s="33"/>
    </row>
    <row r="28" spans="5:12" ht="15">
      <c r="E28" s="33"/>
      <c r="F28" s="33"/>
      <c r="G28" s="33"/>
      <c r="H28" s="33"/>
      <c r="I28" s="33"/>
      <c r="J28" s="33"/>
      <c r="K28" s="33"/>
      <c r="L28" s="33"/>
    </row>
    <row r="29" spans="1:13" ht="15">
      <c r="A29" t="s">
        <v>117</v>
      </c>
      <c r="B29" s="54" t="s">
        <v>435</v>
      </c>
      <c r="C29" s="54"/>
      <c r="D29" s="33"/>
      <c r="E29" s="54" t="s">
        <v>437</v>
      </c>
      <c r="F29" s="54"/>
      <c r="G29" s="33"/>
      <c r="H29" s="32" t="s">
        <v>438</v>
      </c>
      <c r="I29" s="33"/>
      <c r="J29" s="33"/>
      <c r="K29" s="33"/>
      <c r="L29" s="33"/>
      <c r="M29" s="33"/>
    </row>
    <row r="30" spans="2:12" ht="15">
      <c r="B30" t="s">
        <v>436</v>
      </c>
      <c r="D30" s="33"/>
      <c r="E30" s="33" t="s">
        <v>124</v>
      </c>
      <c r="F30" s="33"/>
      <c r="G30" s="33"/>
      <c r="H30" s="33" t="s">
        <v>24</v>
      </c>
      <c r="I30" s="33"/>
      <c r="J30" s="33"/>
      <c r="K30" s="33"/>
      <c r="L30" s="33"/>
    </row>
  </sheetData>
  <sheetProtection/>
  <mergeCells count="25">
    <mergeCell ref="O4:P4"/>
    <mergeCell ref="L4:M4"/>
    <mergeCell ref="I4:J4"/>
    <mergeCell ref="N4:N5"/>
    <mergeCell ref="K4:K5"/>
    <mergeCell ref="G2:G5"/>
    <mergeCell ref="H4:H5"/>
    <mergeCell ref="K3:M3"/>
    <mergeCell ref="D3:D5"/>
    <mergeCell ref="C2:C5"/>
    <mergeCell ref="B1:B5"/>
    <mergeCell ref="B26:C26"/>
    <mergeCell ref="G26:H26"/>
    <mergeCell ref="A1:A5"/>
    <mergeCell ref="F4:F5"/>
    <mergeCell ref="B29:C29"/>
    <mergeCell ref="E29:F29"/>
    <mergeCell ref="G1:P1"/>
    <mergeCell ref="C1:F1"/>
    <mergeCell ref="D2:F2"/>
    <mergeCell ref="H2:P2"/>
    <mergeCell ref="E3:F3"/>
    <mergeCell ref="H3:J3"/>
    <mergeCell ref="N3:P3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2023-11-29T08:53:37Z</cp:lastPrinted>
  <dcterms:created xsi:type="dcterms:W3CDTF">2023-11-17T09:41:05Z</dcterms:created>
  <dcterms:modified xsi:type="dcterms:W3CDTF">2024-02-21T08:25:18Z</dcterms:modified>
  <cp:category/>
  <cp:version/>
  <cp:contentType/>
  <cp:contentStatus/>
</cp:coreProperties>
</file>